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y_abd\Downloads\"/>
    </mc:Choice>
  </mc:AlternateContent>
  <xr:revisionPtr revIDLastSave="0" documentId="8_{62FCEFB6-C937-4809-BD27-17F8F9C79934}" xr6:coauthVersionLast="47" xr6:coauthVersionMax="47" xr10:uidLastSave="{00000000-0000-0000-0000-000000000000}"/>
  <bookViews>
    <workbookView xWindow="-110" yWindow="-110" windowWidth="25820" windowHeight="15500" firstSheet="3" activeTab="7" xr2:uid="{00000000-000D-0000-FFFF-FFFF00000000}"/>
  </bookViews>
  <sheets>
    <sheet name="الغلاف" sheetId="1" r:id="rId1"/>
    <sheet name="التعليمات ومفتاح الألوان" sheetId="2" r:id="rId2"/>
    <sheet name="لوحة المعلومات" sheetId="3" r:id="rId3"/>
    <sheet name="مصفوفة مقارنة البنود" sheetId="4" r:id="rId4"/>
    <sheet name="القائمة الرئيسية للمستندات" sheetId="5" r:id="rId5"/>
    <sheet name="خطة عمل الانتقال" sheetId="6" r:id="rId6"/>
    <sheet name="قائمة تحقق التدقيق الداخلي" sheetId="7" r:id="rId7"/>
    <sheet name="التواريخ الرئيسية والمصطلحات" sheetId="8" r:id="rId8"/>
  </sheets>
  <definedNames>
    <definedName name="_xlnm._FilterDatabase" localSheetId="4" hidden="1">'القائمة الرئيسية للمستندات'!$A$4:$I$52</definedName>
    <definedName name="_xlnm._FilterDatabase" localSheetId="5" hidden="1">'خطة عمل الانتقال'!$A$4:$F$15</definedName>
    <definedName name="_xlnm._FilterDatabase" localSheetId="6" hidden="1">'قائمة تحقق التدقيق الداخلي'!$A$4:$H$16</definedName>
    <definedName name="_xlnm._FilterDatabase" localSheetId="3" hidden="1">'مصفوفة مقارنة البنود'!$A$4:$L$51</definedName>
    <definedName name="_xlnm.Print_Area" localSheetId="1">'التعليمات ومفتاح الألوان'!$A$1:$D$42</definedName>
    <definedName name="_xlnm.Print_Titles" localSheetId="3">'مصفوفة مقارنة البنود'!$4:$4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3" l="1"/>
  <c r="C31" i="3"/>
  <c r="C30" i="3"/>
  <c r="C29" i="3"/>
  <c r="C28" i="3"/>
  <c r="C25" i="3"/>
  <c r="C24" i="3"/>
  <c r="C23" i="3"/>
  <c r="C22" i="3"/>
  <c r="C19" i="3"/>
  <c r="C17" i="3"/>
  <c r="C16" i="3"/>
  <c r="C15" i="3"/>
  <c r="C14" i="3"/>
  <c r="C13" i="3"/>
  <c r="C10" i="3"/>
  <c r="C9" i="3"/>
  <c r="C8" i="3"/>
  <c r="C7" i="3"/>
  <c r="C6" i="3"/>
  <c r="C5" i="3"/>
</calcChain>
</file>

<file path=xl/sharedStrings.xml><?xml version="1.0" encoding="utf-8"?>
<sst xmlns="http://schemas.openxmlformats.org/spreadsheetml/2006/main" count="1003" uniqueCount="508">
  <si>
    <t>ISO 9001:2015   إلى   ISO 9001:2026</t>
  </si>
  <si>
    <t>نظام تحليل الانتقال والفجوات</t>
  </si>
  <si>
    <t>حزمة إمتثال التجارية لمستشاري الأيزو والمدققين ومطبّقي أنظمة إدارة الجودة
لإدارة الانتقال الإلزامي من الإصدار الخامس إلى الإصدار السادس من مواصفة ISO 9001</t>
  </si>
  <si>
    <t>اسم العميل / المنظمة:</t>
  </si>
  <si>
    <t>إعداد: إمتثال  |  www.imtithal.store</t>
  </si>
  <si>
    <t>تاريخ الإصدار:  2026-09-28      |      رقم إصدار المستند:  1.0</t>
  </si>
  <si>
    <t>إصدار المواصفة المشمول: ISO 9001:2026 (الإصدار السادس، نُشر بتاريخ 2026-09-16) مقارنةً بـ ISO 9001:2015</t>
  </si>
  <si>
    <t>Compliance Made Simple  |  طريقك الأسرع للمعايير العالمية، بلمسة محلّية.</t>
  </si>
  <si>
    <t>●  يُرجى الاطلاع على تبويب 'التعليمات ومفتاح الألوان' قبل الاستخدام.</t>
  </si>
  <si>
    <t>إشعار السرّية
هذا الملف منتج تجاري مرخّص من إمتثال، أُعِدّ خصيصًا لهذا العميل. وهو أداة عمل تحليلية أعدّها استشاري أيزو مؤهَّل؛ ولا يُعد بديلًا عن النص الرسمي لمواصفة ISO 9001:2026 الصادر عن المنظمة الدولية للتوحيد القياسي (ISO)، ولا عن الإرشادات الرسمية للانتقال الصادرة عن جهة الاعتماد وجهة التصديق الخاصة بالمنظمة (Global ACI / الجهة الوطنية للاعتماد). يُرجى دائمًا التأكد من الموعد النهائي المعتمد للانتقال وترتيبات التدقيق مباشرةً من جهة التصديق الخاصة بكم.</t>
  </si>
  <si>
    <t>كيفية استخدام هذا النظام</t>
  </si>
  <si>
    <t>اقرأ هذا التبويب أولًا — مفتاح الألوان وسير العمل وشرح القوائم</t>
  </si>
  <si>
    <t>1. محتويات هذا الملف</t>
  </si>
  <si>
    <t>الغلاف</t>
  </si>
  <si>
    <t>الهوية البصرية، بيانات العميل، ضبط المستند.</t>
  </si>
  <si>
    <t>التعليمات ومفتاح الألوان</t>
  </si>
  <si>
    <t>هذا التبويب — يشرح كل رمز لوني وكل قائمة منسدلة.</t>
  </si>
  <si>
    <t>لوحة المعلومات</t>
  </si>
  <si>
    <t>عدادات حية ورسوم بيانية تلخّص مشروع الانتقال بالكامل.</t>
  </si>
  <si>
    <t>مصفوفة مقارنة البنود</t>
  </si>
  <si>
    <t>المُخرَج الأساسي: كل بند في ISO 9001:2015 مقابل بنده في ISO 9001:2026، مع التغيير الدقيق وتصنيفه، والإجراء المطلوب، والمستندات المقترحة، ومنطقة حيّة لتتبع الفجوات (الحالة / المسؤول / الموعد المستهدف / الأدلة).</t>
  </si>
  <si>
    <t>القائمة الرئيسية للمستندات</t>
  </si>
  <si>
    <t>قائمة موحّدة ومرمّزة لكل سياسة وإجراء (SOP) ونموذج وسجل وقائمة تحقق وسجل بيانات يُتوقع أن يتأثر بالانتقال، مرتبطة ببنود المواصفة.</t>
  </si>
  <si>
    <t>خطة عمل الانتقال</t>
  </si>
  <si>
    <t>خطة مشروع من 8 مراحل تجمع بين المواعيد التنظيمية الثابتة (Global ACI) والمعالم الداخلية الخاصة بالعميل.</t>
  </si>
  <si>
    <t>قائمة تحقق التدقيق الداخلي</t>
  </si>
  <si>
    <t>قائمة تحقق جاهزة للاستخدام تقتصر على البنود المصنَّفة 'متطلب جديد' و'تعديل جوهري' — وهي الأَولى بالفحص الدقيق من قبل المدقق.</t>
  </si>
  <si>
    <t>التواريخ الرئيسية والمصطلحات</t>
  </si>
  <si>
    <t>مرجع سريع للتواريخ التنظيمية ومصطلحات ISO 9001:2026.</t>
  </si>
  <si>
    <t>2. مفتاح ألوان تصنيف التغيير (مصفوفة مقارنة البنود، العمود D)</t>
  </si>
  <si>
    <t>متطلب جديد</t>
  </si>
  <si>
    <t>متطلب لا يوجد له مقابل مباشر في إصدار 2015 — يجب بناؤه من الصفر.</t>
  </si>
  <si>
    <t>تعديل جوهري</t>
  </si>
  <si>
    <t>متطلب قائم جرى توسيعه أو إعادة هيكلته جوهريًا أو إضافة بنود فرعية جديدة إليه — يحتاج عملًا حقيقيًا على المستندات/العمليات.</t>
  </si>
  <si>
    <t>إعادة ترتيب / إعادة ترقيم</t>
  </si>
  <si>
    <t>المضمون نفسه، لكن برقم بند أو موضع تسلسل مختلف — يكفي تحديث الإحالات المرجعية.</t>
  </si>
  <si>
    <t>تحرير لغوي / توضيح الصياغة</t>
  </si>
  <si>
    <t>صياغة أوضح أو مُعاد هيكلتها للوضوح — دون التزام جديد، تحتاج مراجعة خفيفة فقط.</t>
  </si>
  <si>
    <t>لا يوجد تغيير جوهري</t>
  </si>
  <si>
    <t>المتطلب دون تغيير — تحقق من أن الأدلة الحالية ما زالت صالحة.</t>
  </si>
  <si>
    <t>3. مفتاح ألوان حالة الفجوة (مصفوفة مقارنة البنود، العمود I)</t>
  </si>
  <si>
    <t>لم يبدأ</t>
  </si>
  <si>
    <t>لم يبدأ أي عمل على إغلاق هذه الفجوة بعد.</t>
  </si>
  <si>
    <t>قيد التنفيذ</t>
  </si>
  <si>
    <t>جارٍ إعداد المستندات أو تنفيذ التغييرات في العملية.</t>
  </si>
  <si>
    <t>تم التنفيذ - بانتظار الأدلة</t>
  </si>
  <si>
    <t>تم إجراء التغيير لكن الأدلة الموضوعية (السجلات) لم تُتَح بعد.</t>
  </si>
  <si>
    <t>مكتمل ومتحقق منه</t>
  </si>
  <si>
    <t>تم التنفيذ والتوثيق والتحقق منه (مثلًا عبر التدقيق الداخلي).</t>
  </si>
  <si>
    <t>غير قابل للتطبيق</t>
  </si>
  <si>
    <t>تقرَّر أنه لا ينطبق على نطاق نظام إدارة الجودة الخاص بالمنظمة (يُبرَّر ذلك في عمود الأدلة/الملاحظات).</t>
  </si>
  <si>
    <t>4. مفتاح ألوان الأولوية (العمود H والقائمة الرئيسية للمستندات)</t>
  </si>
  <si>
    <t>حرج</t>
  </si>
  <si>
    <t>التزامات جديدة مرتبطة مباشرةً بمخاطر الاعتماد — يجب العمل عليها قبل حجز موعد تدقيق الانتقال.</t>
  </si>
  <si>
    <t>مرتفع</t>
  </si>
  <si>
    <t>مهم لكن بمرونة أكبر في الجدولة.</t>
  </si>
  <si>
    <t>متوسط</t>
  </si>
  <si>
    <t>يجب إغلاقه ضمن الجدول الزمني المعتاد للمشروع.</t>
  </si>
  <si>
    <t>منخفض</t>
  </si>
  <si>
    <t>مواءمة تحريرية/إدارية — تُغلَق عند سنوح الفرصة.</t>
  </si>
  <si>
    <t>5. سير العمل الموصى به</t>
  </si>
  <si>
    <t>الخطوة 1 — افتح 'مصفوفة مقارنة البنود' واقرأ وصف التغيير من 2015 إلى 2026 لكل بند مع مالك العملية.</t>
  </si>
  <si>
    <t>الخطوة 2 — لكل صف، حدِّد حالة الفجوة، والمسؤول، والموعد المستهدف؛ وأضف الأدلة/الملاحظات فور توفرها.</t>
  </si>
  <si>
    <t>الخطوة 3 — استخدم 'القائمة الرئيسية للمستندات' لتخطيط وتتبع المستندات التي يجب كتابتها أو مراجعتها فعليًا.</t>
  </si>
  <si>
    <t>الخطوة 4 — اتبع 'خطة عمل الانتقال' كخطة زمنية رئيسية للمشروع، مواءمةً مع مواعيد Global ACI.</t>
  </si>
  <si>
    <t>الخطوة 5 — قبل تدقيق الانتقال، نفِّذ 'قائمة تحقق التدقيق الداخلي' على كل بند جديد أو معدَّل جوهريًا.</t>
  </si>
  <si>
    <t>الخطوة 6 — راقب 'لوحة المعلومات' في أي وقت للاطلاع على نسبة الإنجاز الكلية بشكل حي.</t>
  </si>
  <si>
    <t>لوحة معلومات المشروع</t>
  </si>
  <si>
    <t>أرقام حية مرتبطة بمعادلات — تتحدث تلقائيًا أثناء تعبئة مصفوفة مقارنة البنود</t>
  </si>
  <si>
    <t>توزيع البنود حسب تصنيف التغيير</t>
  </si>
  <si>
    <t>إجمالي عدد البنود / الصفوف</t>
  </si>
  <si>
    <t>حالة تقييم الفجوات (مصفوفة مقارنة البنود)</t>
  </si>
  <si>
    <t>% مكتمل ومتحقق منه</t>
  </si>
  <si>
    <t>توزيع الأولويات (مصفوفة مقارنة البنود)</t>
  </si>
  <si>
    <t>حالة القائمة الرئيسية للمستندات</t>
  </si>
  <si>
    <t>مصفوفة مقارنة البنود — من ISO 9001:2015 إلى ISO 9001:2026</t>
  </si>
  <si>
    <t>املأ الأعمدة H–L ببيانات تقييم الفجوات الخاصة بمنظمتكم. الأعمدة A–G تمثّل التحليل المرجعي.</t>
  </si>
  <si>
    <t>البند
2026</t>
  </si>
  <si>
    <t>البند المقابل
2015</t>
  </si>
  <si>
    <t>العنوان</t>
  </si>
  <si>
    <t>تصنيف
التغيير</t>
  </si>
  <si>
    <t>وصف التغيير (من 2015 إلى 2026)</t>
  </si>
  <si>
    <t>الإجراء المطلوب للانتقال</t>
  </si>
  <si>
    <t>المعلومات الموثقة المقترحة
(سياسة / إجراء / نموذج / سجل)</t>
  </si>
  <si>
    <t>الأولوية</t>
  </si>
  <si>
    <t>حالة الفجوة</t>
  </si>
  <si>
    <t>المسؤول</t>
  </si>
  <si>
    <t>الموعد المستهدف</t>
  </si>
  <si>
    <t>الأدلة / الملاحظات</t>
  </si>
  <si>
    <t>التمهيد</t>
  </si>
  <si>
    <t>حالة الإصدار</t>
  </si>
  <si>
    <t>تُلغي مواصفة ISO 9001:2026 (الإصدار السادس) رسميًا مواصفة ISO 9001:2015 وتعديلها رقم 1:2024 (تغير المناخ) وتحل محلها. وقد أُعلن عن خمسة تغييرات رئيسية: (1) إضافة مصطلحات وتعريفات أساسية إلى البند 3، (2) إدخال مفهوم ثقافة الجودة والسلوك الأخلاقي، (3) الفصل الواضح بين المخاطر والفرص، (4) تعزيز متطلبات إدارة التغيير، (5) توسيع الملحق A وحذف الملحق B.</t>
  </si>
  <si>
    <t>إحاطة الإدارة العليا وفريق قيادة نظام إدارة الجودة بتغيّر الإصدار؛ تحديث مرجع الإصدار على غلاف دليل الجودة وجميع المستندات الخاضعة للرقابة.</t>
  </si>
  <si>
    <t>سياسة: دليل نظام إدارة الجودة (مرجع الإصدار) | سجل: محضر إحاطة الإدارة</t>
  </si>
  <si>
    <t>0.1</t>
  </si>
  <si>
    <t>عام (المقدمة)</t>
  </si>
  <si>
    <t>تم الإبقاء على صياغة الغرض من نظام إدارة الجودة وفوائده، مع إضافة إحالة مباشرة إلى الملحق A وإلى مواصفة ISO 9002 (إرشادات التطبيق).</t>
  </si>
  <si>
    <t>لا حاجة لتعديل أي مستند؛ يُلاحَظ فقط مرجع إرشادات ISO 9002 لدعم إعداد الإجراءات مستقبلًا.</t>
  </si>
  <si>
    <t>-</t>
  </si>
  <si>
    <t>0.2</t>
  </si>
  <si>
    <t>مبادئ إدارة الجودة</t>
  </si>
  <si>
    <t>تم الإبقاء على مبادئ إدارة الجودة السبعة كما هي دون تغيير (التركيز على العميل، القيادة، إشراك العاملين، منهج العمليات، التحسين، اتخاذ القرار المبني على الأدلة، إدارة العلاقات).</t>
  </si>
  <si>
    <t>لا يوجد.</t>
  </si>
  <si>
    <t>0.3.1</t>
  </si>
  <si>
    <t>0.3.1 / 0.3.3</t>
  </si>
  <si>
    <t>منهج العمليات (شاملًا بند التفكير المبني على المخاطر السابق)</t>
  </si>
  <si>
    <t>حُذف البند المستقل 0.3.3 'التفكير المبني على المخاطر' من إصدار 2015 وأُدمج ضمن البند 0.3.1. وأصبح التفكير المبني على المخاطر والتفكير المبني على الفرص مفهومين منفصلين (المبني على المخاطر: منع النتائج غير المرغوبة؛ المبني على الفرص: تحقيق النتائج المرغوبة)، وأُعيدت صياغة الفائدة (b) لتصبح 'مراعاة العمليات من حيث المخاطر والفرص والقيمة المضافة'.</t>
  </si>
  <si>
    <t>تحديث شرح منهج العمليات في دليل الجودة / مواد التأهيل ليصف التفكير المبني على المخاطر والتفكير المبني على الفرص كتخصصين منفصلين.</t>
  </si>
  <si>
    <t>سياسة: دليل نظام إدارة الجودة - قسم منهج العمليات</t>
  </si>
  <si>
    <t>0.3.2</t>
  </si>
  <si>
    <t>دورة التخطيط والتنفيذ والفحص والتحسين (PDCA)</t>
  </si>
  <si>
    <t>تم الإبقاء على شرح دورة PDCA والشكل التوضيحي الذي يربط البنود بالدورة دون أي تغيير في المحتوى.</t>
  </si>
  <si>
    <t>0.4</t>
  </si>
  <si>
    <t>العلاقة مع مواصفات أنظمة الإدارة الأخرى</t>
  </si>
  <si>
    <t>حُذفت الإشارة إلى الملحق B (إصدار 2015)؛ وأصبحت الوثيقة تحيل بدلًا من ذلك إلى الملحق A وإلى الموقع الإلكتروني للجنة الفنية ISO/TC 176 للاطلاع على المواصفات ذات الصلة. وأُعيد ذكر العلاقة مع ISO 9002 وISO 9004.</t>
  </si>
  <si>
    <t>إزالة أي إشارة داخلية إلى 'الملحق B' من المستندات الخاضعة للرقابة.</t>
  </si>
  <si>
    <t>البند 3</t>
  </si>
  <si>
    <t>البند 3 (إحالة فقط)</t>
  </si>
  <si>
    <t>المصطلحات والتعريفات</t>
  </si>
  <si>
    <t>كان إصدار 2015 يحيل القارئ فقط إلى مواصفة ISO 9000:2015 لجميع المصطلحات. أما إصدار 2026 فقد أورد مجموعة أساسية من 20 مصطلحًا وتعريفًا مباشرة داخل نص المواصفة (من 3.1 المنظمة إلى 3.20 الرصد)، مع بقاء ISO 9000 مرجعًا لبقية مصطلحات إدارة الجودة.</t>
  </si>
  <si>
    <t>تحديث سجل المصطلحات والاختصارات الداخلي الخاص بنظام إدارة الجودة ليتوافق مع صياغة البنود من 3.1 إلى 3.20؛ استخدامه في تدريب المدققين والموظفين.</t>
  </si>
  <si>
    <t>سجل بيانات: سجل مصطلحات وتعريفات نظام إدارة الجودة | سجل: حضور التدريب</t>
  </si>
  <si>
    <t>4.1</t>
  </si>
  <si>
    <t>فهم المنظمة وسياقها</t>
  </si>
  <si>
    <t>أُضيفت جملة جديدة: 'يجب على المنظمة تحديد ما إذا كان تغيّر المناخ قضية ذات صلة.' وهذا متطلب جديد صراحةً لا يوجد له مقابل في إصدار 2015.</t>
  </si>
  <si>
    <t>إضافة تقييم لمدى صلة تغيّر المناخ ضمن تحليل سياق المنظمة (SWOT / PESTEL أو ما يعادله)، وتوثيق النتيجة حتى لو كانت الخلاصة 'غير ذي صلة'.</t>
  </si>
  <si>
    <t>سجل: تحليل سياق المنظمة (SWOT/PESTEL) | سجل: بيان مدى صلة تغيّر المناخ</t>
  </si>
  <si>
    <t>4.2</t>
  </si>
  <si>
    <t>فهم احتياجات وتوقعات الأطراف المعنية</t>
  </si>
  <si>
    <t>أُضيف بند جديد (c): 'أي من هذه المتطلبات سيتم تناوله ضمن نظام إدارة الجودة'. كما أُضيفت ملاحظة جديدة توضح أن الأطراف المعنية قد يكون لديها متطلبات متعلقة بتغيّر المناخ.</t>
  </si>
  <si>
    <t>إضافة عمود إلى سجل الأطراف المعنية يوضح ما إذا كان كل متطلب مُتناولًا ضمن نطاق نظام إدارة الجودة، وفحص أي توقعات لأصحاب المصلحة متعلقة بتغيّر المناخ.</t>
  </si>
  <si>
    <t>سجل بيانات: سجل الأطراف المعنية (إضافة عمود 'متناوَل ضمن النظام: نعم/لا')</t>
  </si>
  <si>
    <t>4.3</t>
  </si>
  <si>
    <t>تحديد نطاق نظام إدارة الجودة</t>
  </si>
  <si>
    <t>بُسّطت الصياغة من 'يجب أن تكون متاحة ومُحدَّثة كمعلومات موثقة' إلى 'يجب أن تكون متاحة كمعلومات موثقة'؛ والمضمون دون تغيير.</t>
  </si>
  <si>
    <t>تحديث شكلي فقط عند المراجعة القادمة لبيان النطاق.</t>
  </si>
  <si>
    <t>سياسة: بيان نطاق نظام إدارة الجودة</t>
  </si>
  <si>
    <t>4.4</t>
  </si>
  <si>
    <t>نظام إدارة الجودة وعملياته</t>
  </si>
  <si>
    <t>أصبح متطلب 'تحديد العمليات اللازمة لنظام إدارة الجودة' بندًا مستقلًا (a) بعد أن كان ضمن النص التمهيدي؛ كما استُبدلت صياغة 'الاحتفاظ / الإبقاء على المعلومات الموثقة' في 4.4.2 بصياغة 'يجب أن تكون المعلومات الموثقة متاحة... / كدليل على...' بما يتسق مع تعريفات الملحق A الجديدة.</t>
  </si>
  <si>
    <t>مراجعة خريطة العمليات / مخططات السلحفاة (Turtle Diagram) للتأكد من إدراج 'العمليات اللازمة' كخطوة مستقلة صريحة؛ لا يوجد متطلب جوهري جديد.</t>
  </si>
  <si>
    <t>سجل بيانات: خريطة عمليات الشركة / حصر العمليات</t>
  </si>
  <si>
    <t>5.1.1</t>
  </si>
  <si>
    <t>القيادة والالتزام - عام</t>
  </si>
  <si>
    <t>أُعيد ترتيب البنود وتوسيعها من 10 إلى 12 بندًا. وأُضيفت ثلاثة التزامات قيادية جديدة: تعزيز ثقافة الجودة والسلوك الأخلاقي (i)، وتعزيز منهج العمليات صراحةً (j)، وتعزيز التفكير المبني على المخاطر والتفكير المبني على الفرص كتخصصين منفصلين (k). كما انتقل بند 'تحمّل المسؤولية عن فعالية نظام إدارة الجودة' من البند (a) في إصدار 2015 إلى البند الختامي (l) في إصدار 2026.</t>
  </si>
  <si>
    <t>تحديث قسم القيادة والالتزام في دليل الجودة / جدول أعمال المراجعة الإدارية لإضافة التزامات ثقافة الجودة والسلوك الأخلاقي؛ يُنصح بإعداد بيان قصير لميثاق أخلاقي / ثقافة جودة يوقّعه الإدارة العليا.</t>
  </si>
  <si>
    <t>سياسة: ميثاق أخلاقي / بيان ثقافة الجودة | سياسة: دليل نظام إدارة الجودة - قسم القيادة | سجل: محضر المراجعة الإدارية</t>
  </si>
  <si>
    <t>5.1.2</t>
  </si>
  <si>
    <t>التركيز على العميل</t>
  </si>
  <si>
    <t>الصياغة مطابقة تمامًا لإصدار 2015 (البنود a، b، c دون تغيير).</t>
  </si>
  <si>
    <t>5.2.1</t>
  </si>
  <si>
    <t>وضع سياسة الجودة</t>
  </si>
  <si>
    <t>قُسّم البند (a) في إصدار 2015 'مناسبة لغرض المنظمة وسياقها وتدعم توجهها الاستراتيجي' إلى: بند (a) مبسّط 'مناسبة للغرض'، وبند جديد (e) خاص بالسياق والتوجه الاستراتيجي.</t>
  </si>
  <si>
    <t>لا يوجد تغيير جوهري؛ التحقق من أن بيان سياسة الجودة يتناول بشكل منفصل: الغرض، إطار الأهداف، الالتزام بالمتطلبات، الالتزام بالتحسين، والسياق/التوجه الاستراتيجي.</t>
  </si>
  <si>
    <t>سياسة: بيان سياسة الجودة</t>
  </si>
  <si>
    <t>5.2.2</t>
  </si>
  <si>
    <t>التواصل بشأن سياسة الجودة</t>
  </si>
  <si>
    <t>قُسّم بند إصدار 2015 (b) 'يتم تبليغها وفهمها وتطبيقها' إلى بند 2026 (b) 'يتم تبليغها داخل المنظمة' وبند جديد (d) 'يتم تطبيقها وفهمها وتطبيقها داخل المنظمة'.</t>
  </si>
  <si>
    <t>لا يوجد تغيير جوهري؛ التحقق من أن خطة التواصل والتوعية بالسياسة تغطي التطبيق والفهم إضافةً إلى مجرد التبليغ.</t>
  </si>
  <si>
    <t>سجل: سجل التواصل بشأن السياسة / اجتماعات التوعية الميدانية</t>
  </si>
  <si>
    <t>5.3</t>
  </si>
  <si>
    <t>الأدوار والمسؤوليات والصلاحيات</t>
  </si>
  <si>
    <t>حُذفت كلمة 'التنظيمية' من عنوان البند. وقُسّم بند إصدار 2015 المدمج (c) 'التقرير عن الأداء وفرص التحسين' إلى بندين في إصدار 2026: (b) التقرير عن الأداء، وبند جديد (e) التقرير عن فرص التحسين.</t>
  </si>
  <si>
    <t>تحديث مصفوفة RACI / مصفوفة الصلاحيات للتأكد من أن 'التقرير عن فرص التحسين' مُسنَد صراحةً وليس ضمنيًا فقط داخل التقرير عن الأداء.</t>
  </si>
  <si>
    <t>سجل بيانات: مصفوفة RACI | سجل بيانات: مصفوفة الصلاحيات</t>
  </si>
  <si>
    <t>6.1.1</t>
  </si>
  <si>
    <t>تحديد المخاطر والفرص</t>
  </si>
  <si>
    <t>أُعيد ترتيب البنود؛ وأصبحت عبارة 'تحقيق التحسين' 'تحقيق التحسين المستمر'؛ وعبارة 'تعزيز الآثار المرغوبة' أصبحت 'تعزيز الآثار المتوقعة/المرغوبة' بصياغة أدق.</t>
  </si>
  <si>
    <t>لا يوجد تغيير جوهري؛ مواءمة المصطلحات في إجراء إدارة المخاطر والفرص.</t>
  </si>
  <si>
    <t>6.1.2</t>
  </si>
  <si>
    <t>6.1.2 (مدمج)</t>
  </si>
  <si>
    <t>الإجراءات لمعالجة المخاطر</t>
  </si>
  <si>
    <t>كان إصدار 2015 يتناول المخاطر والفرص معًا ضمن بند واحد (6.1.2). أما إصدار 2026 فقد فصلهما إلى بندين مستقلين. ويقتصر البند 6.1.2 الآن على إجراءات المخاطر فقط: تحديد المخاطر وتحليلها وتقييمها؛ التخطيط للإجراءات؛ دمجها ضمن عمليات نظام إدارة الجودة؛ تقييم فعاليتها - كل ذلك بمعزل عن الفرص.</t>
  </si>
  <si>
    <t>فصل سجل المخاطر عن سجل الفرص (أو إضافة حقل تمييز 'النوع: خطر/فرصة')؛ مراجعة إجراء إدارة المخاطر لإثبات تحليل المخاطر وتقييم فعاليتها بشكل منفصل.</t>
  </si>
  <si>
    <t>سجل بيانات: سجل المخاطر | إجراء (SOP): إجراء إدارة المخاطر والفرص</t>
  </si>
  <si>
    <t>6.1.3</t>
  </si>
  <si>
    <t>الإجراءات لمعالجة الفرص</t>
  </si>
  <si>
    <t>بند مستقل جديد بالكامل (لا يوجد له مقابل كبند مرقّم مستقل في إصدار 2015). يتطلب من المنظمة تحديد الفرص وتحليلها وتقييمها بمعزل عن المخاطر، والتخطيط للإجراءات، ودمجها ضمن عمليات نظام إدارة الجودة، وتقييم فعالية إجراءات الفرص بشكل مستقل.</t>
  </si>
  <si>
    <t>إنشاء / الاحتفاظ بسجل مستقل للفرص له خطة إجراءات وحقول تقييم فعالية خاصة به؛ الإشارة إليه ضمن مدخلات المراجعة الإدارية.</t>
  </si>
  <si>
    <t>سجل بيانات: سجل الفرص | سجل: مراجعة فعالية إجراءات الفرص</t>
  </si>
  <si>
    <t>6.2</t>
  </si>
  <si>
    <t>أهداف الجودة والتخطيط لتحقيقها</t>
  </si>
  <si>
    <t>أصبح شرط 'إتاحتها كمعلومات موثقة' بندًا صريحًا مستقلًا (g)؛ وانتقل البند الذي يربط الأهداف بمطابقة المنتجات/الخدمات ورضا العملاء إلى الموضع الأخير (h).</t>
  </si>
  <si>
    <t>لا يوجد تغيير جوهري؛ التحقق من أن متتبع أهداف الجودة ومؤشرات الأداء يتضمن إشارة إلى المعلومات الموثقة.</t>
  </si>
  <si>
    <t>سجل بيانات: متتبع أهداف الجودة ومؤشرات الأداء (KPI)</t>
  </si>
  <si>
    <t>6.3</t>
  </si>
  <si>
    <t>التخطيط للتغييرات</t>
  </si>
  <si>
    <t>أُضيفت ثلاثة متطلبات جديدة عند التخطيط للتغييرات في نظام إدارة الجودة: (e) التواصل بشأن التغييرات، (f) كيفية رصد وتقييم فعالية التغييرات، و(g) كيفية مراجعة نتائج التغييرات. كما أصبح البند (c) يشمل صراحةً 'توافر الموارد والمعلومات' معًا.</t>
  </si>
  <si>
    <t>توسيع إجراء / نموذج إدارة التغيير (MoC) بإضافة حقل خطة التواصل بشأن التغيير، وحقل رصد الفعالية، وحقل اعتماد المراجعة اللاحقة للتغيير.</t>
  </si>
  <si>
    <t>إجراء (SOP): إجراء إدارة التغيير | نموذج / قالب: نموذج طلب التغيير وتقييم الأثر</t>
  </si>
  <si>
    <t>7.1.1</t>
  </si>
  <si>
    <t>الموارد - عام</t>
  </si>
  <si>
    <t>المتطلب المتعلق بمراعاة قدرات وقيود الموارد الداخلية واحتياجات المزودين الخارجيين مطابق دون تغيير.</t>
  </si>
  <si>
    <t>7.1.2</t>
  </si>
  <si>
    <t>الأفراد</t>
  </si>
  <si>
    <t>الصياغة مطابقة دون تغيير.</t>
  </si>
  <si>
    <t>7.1.3</t>
  </si>
  <si>
    <t>البنية التحتية</t>
  </si>
  <si>
    <t>الصياغة والأمثلة (المباني، المعدات/الأجهزة والبرمجيات، وسائل النقل، تقنية المعلومات والاتصالات) مطابقة دون تغيير.</t>
  </si>
  <si>
    <t>7.1.4</t>
  </si>
  <si>
    <t>بيئة تشغيل العمليات</t>
  </si>
  <si>
    <t>أُبقيت أمثلة العوامل الاجتماعية والنفسية والمادية كما هي؛ وأُضيفت جملة ختامية جديدة تربط هذه العوامل بـ'ثقافة الجودة والسلوك الأخلاقي التنظيمي'.</t>
  </si>
  <si>
    <t>ربط تقييم مخاطر بيئة العمل ببيان ثقافة الجودة الجديد (انظر البند 5.1.1).</t>
  </si>
  <si>
    <t>7.1.5</t>
  </si>
  <si>
    <t>موارد الرصد والقياس</t>
  </si>
  <si>
    <t>أُعيدت تسمية البند الفرعي 7.1.5.2 من 'إمكانية تتبع القياس' إلى 'تتبّع نتائج القياس'؛ وأُوضحت الصياغة (b) 'حالة المعايرة أو التحقق'، وبُسّطت (c) إلى 'يمكن أن تُبطل نتائج القياس'.</t>
  </si>
  <si>
    <t>لا يوجد تغيير جوهري؛ تحديث عنوان / إحالة إجراء المعايرة إذا كان يقتبس عنوان بند 2015.</t>
  </si>
  <si>
    <t>إجراء (SOP): إجراء ضبط أجهزة المعايرة والقياس | سجل: سجل شهادات المعايرة</t>
  </si>
  <si>
    <t>7.1.6</t>
  </si>
  <si>
    <t>المعرفة التنظيمية</t>
  </si>
  <si>
    <t>استُبدلت الأفعال 'يتم الحفاظ عليها وإتاحتها' بـ'يتم الاحتفاظ بها وتطبيقها ومشاركتها'؛ وأُعيد تنظيم الملاحظة التوضيحية لتُدرج صراحةً 'الأنظمة الرقمية' كأحد أشكال المعرفة التنظيمية.</t>
  </si>
  <si>
    <t>التأكد من أن سجل إدارة المعرفة / سجل الدروس المستفادة يتناول الاحتفاظ والتطبيق والمشاركة الفعّالة، ويراعي مستودعات المعرفة الرقمية.</t>
  </si>
  <si>
    <t>سجل بيانات: سجل المعرفة التنظيمية | سجل: سجل الدروس المستفادة</t>
  </si>
  <si>
    <t>7.2</t>
  </si>
  <si>
    <t>الكفاءة</t>
  </si>
  <si>
    <t>نُقل شرط 'الاحتفاظ بالمعلومات الموثقة كدليل على الكفاءة' من القائمة المرقّمة إلى جملة مستقلة ختامية؛ والمضمون دون تغيير.</t>
  </si>
  <si>
    <t>لا يوجد تغيير جوهري.</t>
  </si>
  <si>
    <t>سجل: سجلات التدريب والكفاءة | نموذج / قالب: نموذج تحليل الاحتياجات التدريبية</t>
  </si>
  <si>
    <t>7.3</t>
  </si>
  <si>
    <t>التوعية</t>
  </si>
  <si>
    <t>أُضيف بند جديد (e): يجب أن يكون الأفراد الذين يعملون تحت رقابة المنظمة على وعي بـ'ثقافة الجودة والسلوك الأخلاقي التنظيمي'.</t>
  </si>
  <si>
    <t>تحديث محتوى برامج التأهيل والتوعية الدورية وسجلات الحضور لتغطية ثقافة الجودة والسلوك الأخلاقي صراحةً.</t>
  </si>
  <si>
    <t>سجل: سجلات تدريب التأهيل والتوعية | سياسة: الميثاق الأخلاقي / بيان ثقافة الجودة</t>
  </si>
  <si>
    <t>7.4</t>
  </si>
  <si>
    <t>التواصل</t>
  </si>
  <si>
    <t>المتطلب مطابق دون تغيير (ماذا / متى / مع من / كيف / من يتولى التواصل).</t>
  </si>
  <si>
    <t>7.5.1 - 7.5.3</t>
  </si>
  <si>
    <t>المعلومات الموثقة (عام / الإنشاء والتحديث / الضبط)</t>
  </si>
  <si>
    <t>البنود الفرعية الثلاثة دون تغيير جوهري، بما في ذلك قائمة أنشطة ضبط المعلومات الموثقة والملاحظة الخاصة بصلاحيات الوصول.</t>
  </si>
  <si>
    <t>إجراء (SOP): إجراء ضبط المعلومات الموثقة | سجل بيانات: القائمة الرئيسية للمستندات والسجلات</t>
  </si>
  <si>
    <t>8.1</t>
  </si>
  <si>
    <t>التخطيط والضبط التشغيلي</t>
  </si>
  <si>
    <t>أُعيدت الهيكلة من بنود فرعية متداخلة إلى بنود مرقّمة أكثر تسطيحًا (أصبحت معايير قبول المنتج/الخدمة ومعايير العمليات بندين منفصلين)؛ ودُمجت فقرات المعلومات الموثقة. لا يوجد التزام جوهري جديد.</t>
  </si>
  <si>
    <t>التحقق من تحديث الإحالات إلى أرقام البنود في الإجراءات؛ لا حاجة لتغيير المحتوى.</t>
  </si>
  <si>
    <t>8.2.1</t>
  </si>
  <si>
    <t>التواصل مع العملاء</t>
  </si>
  <si>
    <t>أُعيدت صياغة وتوسيع البند (e) من 'وضع متطلبات محددة لإجراءات الطوارئ عند الاقتضاء' إلى 'تقديم معلومات متعلقة بإجراءات الطوارئ عند الاقتضاء، بما في ذلك أي معلومات متعلقة باضطرابات تقديم المنتجات أو الخدمات' - بإضافة بُعد صريح يتعلق بالمرونة واستمرارية الأعمال.</t>
  </si>
  <si>
    <t>تحديث إجراء التواصل مع العملاء / خطة استمرارية الأعمال لتحديد آلية إبلاغ العملاء في حال حدوث اضطراب في تقديم الخدمة.</t>
  </si>
  <si>
    <t>إجراء (SOP): إجراء التواصل مع العملاء | سياسة: خطة استمرارية الأعمال / الطوارئ</t>
  </si>
  <si>
    <t>8.2.2 - 8.2.4</t>
  </si>
  <si>
    <t>تحديد ومراجعة وتغيير متطلبات المنتجات والخدمات</t>
  </si>
  <si>
    <t>الصياغة دون تغيير في جميع البنود الفرعية الثلاثة.</t>
  </si>
  <si>
    <t>نموذج / قالب: نموذج مراجعة الطلب / العقد</t>
  </si>
  <si>
    <t>8.3.1 - 8.3.6</t>
  </si>
  <si>
    <t>تصميم وتطوير المنتجات والخدمات</t>
  </si>
  <si>
    <t>البنود الفرعية الستة (عام، التخطيط، المدخلات، الضوابط، المخرجات، التغييرات) دون تغيير جوهري.</t>
  </si>
  <si>
    <t>إجراء (SOP): إجراء التصميم والتطوير | سجل: سجلات مراجعة/تحقق/تثبيت التصميم</t>
  </si>
  <si>
    <t>8.4.1 - 8.4.3</t>
  </si>
  <si>
    <t>ضبط العمليات والمنتجات والخدمات المُقدَّمة من جهات خارجية</t>
  </si>
  <si>
    <t>متطلبات تقييم واختيار ورصد وإعادة تقييم المزودين الخارجيين دون تغيير.</t>
  </si>
  <si>
    <t>إجراء (SOP): إجراء تقييم الموردين / المزودين الخارجيين | سجل بيانات: قائمة الموردين المعتمدين</t>
  </si>
  <si>
    <t>8.5.1 - 8.5.6</t>
  </si>
  <si>
    <t>الإنتاج وتقديم الخدمة</t>
  </si>
  <si>
    <t>ضبط الإنتاج/تقديم الخدمة، التعريف والتتبع، ممتلكات العملاء أو المزودين الخارجيين، الحفظ، أنشطة ما بعد التسليم، وضبط التغييرات - جميعها دون تغيير.</t>
  </si>
  <si>
    <t>نموذج / قالب: أمر عمل / بطاقة تتبع المهمة | سجل: سجل ضبط التغييرات</t>
  </si>
  <si>
    <t>8.6</t>
  </si>
  <si>
    <t>الإفراج عن المنتجات والخدمات</t>
  </si>
  <si>
    <t>دون تغيير.</t>
  </si>
  <si>
    <t>سجل: سجل اعتماد الإفراج عن المنتج/الخدمة</t>
  </si>
  <si>
    <t>8.7</t>
  </si>
  <si>
    <t>ضبط المخرجات غير المطابقة</t>
  </si>
  <si>
    <t>إجراء (SOP): إجراء ضبط المخرجات غير المطابقة | سجل: سجل حالات عدم المطابقة</t>
  </si>
  <si>
    <t>9.1.1 - 9.1.3</t>
  </si>
  <si>
    <t>الرصد والقياس والتحليل والتقييم</t>
  </si>
  <si>
    <t>متطلبات الرصد/القياس العامة، ورصد رضا العملاء، ومعايير التحليل والتقييم دون تغيير.</t>
  </si>
  <si>
    <t>سجل: استبيان رضا العملاء | سجل بيانات: لوحة تحليل مؤشرات الأداء</t>
  </si>
  <si>
    <t>9.2.1 - 9.2.2</t>
  </si>
  <si>
    <t>التدقيق الداخلي</t>
  </si>
  <si>
    <t>متطلبات برنامج التدقيق الداخلي دون تغيير.</t>
  </si>
  <si>
    <t>إجراء (SOP): إجراء التدقيق الداخلي | سجل: تقرير وبرنامج التدقيق الداخلي</t>
  </si>
  <si>
    <t>9.3.1 - 9.3.3</t>
  </si>
  <si>
    <t>المراجعة الإدارية</t>
  </si>
  <si>
    <t>مدخلات ومخرجات المراجعة الإدارية دون تغيير جوهري (ملاحظة: الفصل الجديد بين المخاطر والفرص في 6.1.2/6.1.3 ومدى صلة تغيّر المناخ في 4.1 سيُثريان بشكل طبيعي مدخلات المراجعة).</t>
  </si>
  <si>
    <t>تحديث قالب جدول أعمال المراجعة الإدارية للإشارة صراحةً إلى فعالية إجراءات المخاطر وفعالية إجراءات الفرص كمدخلين منفصلين.</t>
  </si>
  <si>
    <t>سجل: محضر المراجعة الإدارية | نموذج / قالب: قالب جدول أعمال المراجعة الإدارية</t>
  </si>
  <si>
    <t>10</t>
  </si>
  <si>
    <t>التحسين - هيكل البند</t>
  </si>
  <si>
    <t>كان البند 10 في إصدار 2015 يضم ثلاثة بنود فرعية (10.1 عام، 10.2 عدم المطابقة والإجراء التصحيحي، 10.3 التحسين المستمر). أما إصدار 2026 فقد حذف البند الفرعي المستقل 'عام' وأعاد ترتيب البندين المتبقيين: أصبح 10.1 الآن هو التحسين المستمر، و10.2 هو عدم المطابقة والإجراء التصحيحي.</t>
  </si>
  <si>
    <t>إعادة ترقيم وترتيب قسم التحسين في دليل الجودة / إجراء الإجراءات التصحيحية؛ تحديث كل إحالة داخلية من '10.3' القديم إلى '10.1' الجديد.</t>
  </si>
  <si>
    <t>سياسة: دليل نظام إدارة الجودة - قسم التحسين</t>
  </si>
  <si>
    <t>10.1</t>
  </si>
  <si>
    <t>10.3</t>
  </si>
  <si>
    <t>التحسين المستمر</t>
  </si>
  <si>
    <t>المحتوى مطابق للبند 10.3 السابق - تغيّر فقط رقم البند وموضعه في التسلسل (أصبح يسبق بند عدم المطابقة والإجراء التصحيحي).</t>
  </si>
  <si>
    <t>تحديث الإحالات فقط.</t>
  </si>
  <si>
    <t>10.2</t>
  </si>
  <si>
    <t>عدم المطابقة والإجراء التصحيحي</t>
  </si>
  <si>
    <t>المحتوى ورقم البند دون تغيير.</t>
  </si>
  <si>
    <t>إجراء (SOP): إجراء الإجراء التصحيحي | نموذج / قالب: نموذج طلب إجراء تصحيحي (CAR)</t>
  </si>
  <si>
    <t>الملحق A</t>
  </si>
  <si>
    <t>إيضاح الهيكل والمصطلحات والبنود</t>
  </si>
  <si>
    <t>وُسِّع الملحق A (استرشادي - لا يضيف أي متطلبات جديدة) توسيعًا كبيرًا. فهو يوضح مصطلحات أساسية مثل الفرق بين 'مناسب' و'قابل للتطبيق'، وبين 'مراعاة' و'أخذ في الاعتبار'، وبين 'مستمر' و'متواصل'، ومعنى 'يضمن'، والصياغتين الخاصتين بالمعلومات الموثقة، ومعنى 'التوجه الاستراتيجي' - إضافة إلى ملاحظة جديدة حول قابلية التطبيق (A.3) وتعليقات تفصيلية على كل بند.</t>
  </si>
  <si>
    <t>استخدام تعريفات الملحق A كمرجع تفسيري أثناء التدقيق الداخلي وإعداد الإجراءات ومعايرة المدققين؛ لا توجد مستندات إلزامية لكن الاتساق في التدقيق يتحسن.</t>
  </si>
  <si>
    <t>سجل بيانات: ملاحظات إحاطة المدققين الداخليين</t>
  </si>
  <si>
    <t>الملحق B</t>
  </si>
  <si>
    <t>مواصفات أخرى صادرة عن اللجنة الفنية ISO/TC 176 (محذوف)</t>
  </si>
  <si>
    <t>حُذف الملحق B (إصدار 2015)، الذي كان يسرد مواصفات ISO أخرى ذات صلة بالجودة. وأصبحت الإحالات المرتبطة به مدمجة ضمن الملحق A والموقع الإلكتروني العام للجنة ISO/TC 176.</t>
  </si>
  <si>
    <t>كل سياسة / إجراء (SOP) / نموذج / سجل / قائمة تحقق / سجل بيانات يُتوقع أن يتأثر بالانتقال</t>
  </si>
  <si>
    <t>رمز المستند</t>
  </si>
  <si>
    <t>نوع المستند</t>
  </si>
  <si>
    <t>عنوان المستند</t>
  </si>
  <si>
    <t>البند/البنود ذات الصلة</t>
  </si>
  <si>
    <t>الحالة</t>
  </si>
  <si>
    <t>ملاحظات</t>
  </si>
  <si>
    <t>SAT-POL-001</t>
  </si>
  <si>
    <t>سياسة</t>
  </si>
  <si>
    <t>بيان سياسة الجودة</t>
  </si>
  <si>
    <t>5.2.1, 5.2.2</t>
  </si>
  <si>
    <t>SAT-POL-002</t>
  </si>
  <si>
    <t>الميثاق الأخلاقي / بيان ثقافة الجودة</t>
  </si>
  <si>
    <t>5.1.1, 7.1.4, 7.3</t>
  </si>
  <si>
    <t>SAT-POL-003</t>
  </si>
  <si>
    <t>دليل نظام إدارة الجودة (أقسام النطاق، السياق، القيادة، التحسين)</t>
  </si>
  <si>
    <t>4.3, 4.4, 5.1.1, 5.3, 10</t>
  </si>
  <si>
    <t>SAT-POL-004</t>
  </si>
  <si>
    <t>خطة استمرارية الأعمال / الطوارئ</t>
  </si>
  <si>
    <t>SAT-SOP-001</t>
  </si>
  <si>
    <t>إجراء (SOP)</t>
  </si>
  <si>
    <t>إجراء إدارة المخاطر والفرص</t>
  </si>
  <si>
    <t>6.1.1, 6.1.2, 6.1.3</t>
  </si>
  <si>
    <t>SAT-SOP-002</t>
  </si>
  <si>
    <t>إجراء إدارة التغيير (MoC)</t>
  </si>
  <si>
    <t>SAT-SOP-003</t>
  </si>
  <si>
    <t>إجراء التواصل مع العملاء</t>
  </si>
  <si>
    <t>SAT-SOP-004</t>
  </si>
  <si>
    <t>إجراء ضبط أجهزة المعايرة والقياس</t>
  </si>
  <si>
    <t>SAT-SOP-005</t>
  </si>
  <si>
    <t>إجراء ضبط المعلومات الموثقة</t>
  </si>
  <si>
    <t>7.5.1-7.5.3</t>
  </si>
  <si>
    <t>SAT-SOP-006</t>
  </si>
  <si>
    <t>إجراء التصميم والتطوير</t>
  </si>
  <si>
    <t>8.3.1-8.3.6</t>
  </si>
  <si>
    <t>SAT-SOP-007</t>
  </si>
  <si>
    <t>إجراء تقييم الموردين / المزودين الخارجيين</t>
  </si>
  <si>
    <t>8.4.1-8.4.3</t>
  </si>
  <si>
    <t>SAT-SOP-008</t>
  </si>
  <si>
    <t>إجراء ضبط المخرجات غير المطابقة</t>
  </si>
  <si>
    <t>SAT-SOP-009</t>
  </si>
  <si>
    <t>إجراء التدقيق الداخلي</t>
  </si>
  <si>
    <t>9.2.1-9.2.2</t>
  </si>
  <si>
    <t>SAT-SOP-010</t>
  </si>
  <si>
    <t>إجراء الإجراء التصحيحي</t>
  </si>
  <si>
    <t>SAT-FRM-001</t>
  </si>
  <si>
    <t>نموذج / قالب</t>
  </si>
  <si>
    <t>نموذج طلب التغيير وتقييم الأثر</t>
  </si>
  <si>
    <t>SAT-FRM-002</t>
  </si>
  <si>
    <t>نموذج تحليل الاحتياجات التدريبية</t>
  </si>
  <si>
    <t>SAT-FRM-003</t>
  </si>
  <si>
    <t>نموذج مراجعة الطلب / العقد</t>
  </si>
  <si>
    <t>8.2.2-8.2.4</t>
  </si>
  <si>
    <t>SAT-FRM-004</t>
  </si>
  <si>
    <t>قالب جدول أعمال المراجعة الإدارية</t>
  </si>
  <si>
    <t>9.3.1-9.3.3</t>
  </si>
  <si>
    <t>SAT-FRM-005</t>
  </si>
  <si>
    <t>نموذج طلب إجراء تصحيحي (CAR)</t>
  </si>
  <si>
    <t>SAT-FRM-006</t>
  </si>
  <si>
    <t>أمر عمل / بطاقة تتبع المهمة</t>
  </si>
  <si>
    <t>8.5.1-8.5.6</t>
  </si>
  <si>
    <t>SAT-REC-001</t>
  </si>
  <si>
    <t>سجل / سجل تشغيلي</t>
  </si>
  <si>
    <t>بيان مدى صلة تغيّر المناخ</t>
  </si>
  <si>
    <t>SAT-REC-002</t>
  </si>
  <si>
    <t>محضر المراجعة الإدارية</t>
  </si>
  <si>
    <t>5.1.1, 9.3.1-9.3.3</t>
  </si>
  <si>
    <t>SAT-REC-003</t>
  </si>
  <si>
    <t>سجلات تدريب التأهيل والتوعية</t>
  </si>
  <si>
    <t>SAT-REC-004</t>
  </si>
  <si>
    <t>سجل الدروس المستفادة</t>
  </si>
  <si>
    <t>SAT-REC-005</t>
  </si>
  <si>
    <t>سجلات التدريب والكفاءة</t>
  </si>
  <si>
    <t>SAT-REC-006</t>
  </si>
  <si>
    <t>سجل شهادات المعايرة</t>
  </si>
  <si>
    <t>SAT-REC-007</t>
  </si>
  <si>
    <t>سجل حالات عدم المطابقة</t>
  </si>
  <si>
    <t>SAT-REC-008</t>
  </si>
  <si>
    <t>سجل ضبط التغييرات</t>
  </si>
  <si>
    <t>SAT-REC-009</t>
  </si>
  <si>
    <t>سجل اعتماد الإفراج عن المنتج/الخدمة</t>
  </si>
  <si>
    <t>SAT-REC-010</t>
  </si>
  <si>
    <t>استبيان رضا العملاء</t>
  </si>
  <si>
    <t>9.1.1-9.1.3</t>
  </si>
  <si>
    <t>SAT-REC-011</t>
  </si>
  <si>
    <t>مراجعة فعالية إجراءات الفرص</t>
  </si>
  <si>
    <t>SAT-REC-012</t>
  </si>
  <si>
    <t>تقرير وبرنامج التدقيق الداخلي</t>
  </si>
  <si>
    <t>SAT-REC-013</t>
  </si>
  <si>
    <t>سجلات مراجعة/تحقق/تثبيت التصميم</t>
  </si>
  <si>
    <t>SAT-REC-014</t>
  </si>
  <si>
    <t>سجل التواصل بشأن السياسة / اجتماعات ميدانية</t>
  </si>
  <si>
    <t>SAT-CHK-001</t>
  </si>
  <si>
    <t>قائمة تحقق</t>
  </si>
  <si>
    <t>قائمة تحقق جاهزية الانتقال إلى ISO 9001:2026</t>
  </si>
  <si>
    <t>جميع البنود</t>
  </si>
  <si>
    <t>SAT-CHK-002</t>
  </si>
  <si>
    <t>ملاحظات إحاطة المدققين الداخليين (مصطلحات الملحق A)</t>
  </si>
  <si>
    <t>SAT-REG-001</t>
  </si>
  <si>
    <t>سجل بيانات / مصفوفة</t>
  </si>
  <si>
    <t>سجل مصطلحات وتعريفات نظام إدارة الجودة</t>
  </si>
  <si>
    <t>SAT-REG-002</t>
  </si>
  <si>
    <t>سجل الأطراف المعنية</t>
  </si>
  <si>
    <t>SAT-REG-003</t>
  </si>
  <si>
    <t>خريطة عمليات الشركة / حصر العمليات</t>
  </si>
  <si>
    <t>SAT-REG-004</t>
  </si>
  <si>
    <t>مصفوفة RACI</t>
  </si>
  <si>
    <t>SAT-REG-005</t>
  </si>
  <si>
    <t>مصفوفة الصلاحيات</t>
  </si>
  <si>
    <t>SAT-REG-006</t>
  </si>
  <si>
    <t>سجل المخاطر</t>
  </si>
  <si>
    <t>SAT-REG-007</t>
  </si>
  <si>
    <t>سجل الفرص</t>
  </si>
  <si>
    <t>SAT-REG-008</t>
  </si>
  <si>
    <t>متتبع أهداف الجودة ومؤشرات الأداء (KPI)</t>
  </si>
  <si>
    <t>SAT-REG-009</t>
  </si>
  <si>
    <t>سجل المعرفة التنظيمية</t>
  </si>
  <si>
    <t>SAT-REG-010</t>
  </si>
  <si>
    <t>القائمة الرئيسية للمستندات والسجلات</t>
  </si>
  <si>
    <t>SAT-REG-011</t>
  </si>
  <si>
    <t>قائمة الموردين المعتمدين</t>
  </si>
  <si>
    <t>SAT-REG-012</t>
  </si>
  <si>
    <t>لوحة تحليل مؤشرات الأداء</t>
  </si>
  <si>
    <t>مواعيد Global ACI التنظيمية الثابتة (المرحلة 0) بالإضافة إلى خطة المشروع الموصى بها من 8 مراحل</t>
  </si>
  <si>
    <t>المرحلة</t>
  </si>
  <si>
    <t>المعلم الرئيسي</t>
  </si>
  <si>
    <t>التاريخ / الموعد النهائي</t>
  </si>
  <si>
    <t>الوصف</t>
  </si>
  <si>
    <t>المرحلة 0</t>
  </si>
  <si>
    <t>الجدول الزمني التنظيمي (ثابت - Global ACI)</t>
  </si>
  <si>
    <t>16 Sep 2026</t>
  </si>
  <si>
    <t>نشر مواصفة ISO 9001:2026 (الإصدار السادس)؛ إلغاء اعتماد ISO 9001:2015 وتعديلها رقم 1:2024.</t>
  </si>
  <si>
    <t>مرجعي فقط</t>
  </si>
  <si>
    <t>غير محدد</t>
  </si>
  <si>
    <t>31 Mar 2028</t>
  </si>
  <si>
    <t>اعتبارًا من هذا التاريخ، لا يجوز إصدار شهادات اعتماد جديدة أو أولية إلا وفق ISO 9001:2026.</t>
  </si>
  <si>
    <t>30 Sep 2029</t>
  </si>
  <si>
    <t>الموعد النهائي: يجب على المنظمات المعتمدة حاليًا وفق ISO 9001:2015 إتمام الانتقال (عبر تدقيق المراقبة، أو إعادة الاعتماد، أو تدقيق انتقال مخصص).</t>
  </si>
  <si>
    <t>المرحلة 1</t>
  </si>
  <si>
    <t>الانطلاقة والتوعية</t>
  </si>
  <si>
    <t>يحدده العميل</t>
  </si>
  <si>
    <t>عرض هذا النظام على الإدارة العليا؛ تحديد نطاق المواقع/العمليات المعتمدة؛ تعيين مالك مشروع الانتقال.</t>
  </si>
  <si>
    <t>المرحلة 2</t>
  </si>
  <si>
    <t>تقييم الفجوات</t>
  </si>
  <si>
    <t>مراجعة مصفوفة مقارنة البنود بندًا بندًا مع أصحاب العمليات؛ تسجيل حالة الفجوة والأولوية لكل صف.</t>
  </si>
  <si>
    <t>المرحلة 3</t>
  </si>
  <si>
    <t>تحديث المستندات</t>
  </si>
  <si>
    <t>تحديث / إنشاء المستندات المدرجة في القائمة الرئيسية للمستندات، بدءًا بالبنود ذات الأولوية الحرجة (فصل المخاطر/الفرص، إدارة التغيير، بيان تغيّر المناخ، بيان ثقافة الجودة).</t>
  </si>
  <si>
    <t>المرحلة 4</t>
  </si>
  <si>
    <t>التدريب ونشر التوعية</t>
  </si>
  <si>
    <t>تدريب الموظفين المعنيين على البنود الجديدة/المعدَّلة، وخاصة ثقافة الجودة والأخلاقيات، والفصل بين المخاطر والفرص، ونموذج إدارة التغيير.</t>
  </si>
  <si>
    <t>المرحلة 5</t>
  </si>
  <si>
    <t>التدقيق الداخلي (بمحور الانتقال)</t>
  </si>
  <si>
    <t>تنفيذ قائمة تحقق التدقيق الداخلي على جميع البنود المصنَّفة 'متطلب جديد' و'تعديل جوهري'.</t>
  </si>
  <si>
    <t>المرحلة 6</t>
  </si>
  <si>
    <t>عرض حالة إغلاق الفجوات ونتائج التدقيق والمخاطر المتبقية على الإدارة العليا؛ اعتماد الجاهزية للتواصل مع جهة الاعتماد.</t>
  </si>
  <si>
    <t>المرحلة 7</t>
  </si>
  <si>
    <t>التنسيق مع جهة الاعتماد</t>
  </si>
  <si>
    <t>التواصل مع جهة الاعتماد لتحديد موعد تدقيق الانتقال (مراقبة، إعادة اعتماد، أو مخصص) قبل حلول 30 Sep 2029 بوقت كافٍ.</t>
  </si>
  <si>
    <t>المرحلة 8</t>
  </si>
  <si>
    <t>تدقيق الانتقال وإصدار الشهادة</t>
  </si>
  <si>
    <t>اجتياز تدقيق الانتقال؛ الحصول على شهادة ISO 9001:2026.</t>
  </si>
  <si>
    <t>قائمة تحقق التدقيق الداخلي — البنود الجديدة والمعدَّلة جوهريًا فقط</t>
  </si>
  <si>
    <t>استخدم هذه القائمة المركّزة قبل تدقيق الانتقال إلى ISO 9001:2026</t>
  </si>
  <si>
    <t>البند 2026</t>
  </si>
  <si>
    <t>نوع التغيير</t>
  </si>
  <si>
    <t>سؤال التدقيق</t>
  </si>
  <si>
    <t>نتيجة المدقق</t>
  </si>
  <si>
    <t>الأدلة الموضوعية التي تمت مراجعتها</t>
  </si>
  <si>
    <t>المدقق</t>
  </si>
  <si>
    <t>تاريخ التدقيق</t>
  </si>
  <si>
    <t>هل قامت المنظمة بتنفيذ وتوثيق التغيير الوارد في البند التمهيد (حالة الإصدار)؟ على وجه التحديد: إحاطة الإدارة العليا وفريق قيادة نظام إدارة الجودة بتغيّر الإصدار؛ تحديث مرجع الإصدار على غلاف دليل الجودة وجميع المستندات الخاضعة للرقابة.</t>
  </si>
  <si>
    <t>لم يُدقَّق بعد</t>
  </si>
  <si>
    <t>هل قامت المنظمة بتنفيذ وتوثيق التغيير الوارد في البند 0.3.1 (منهج العمليات (شاملًا بند التفكير المبني على المخاطر السابق))؟ على وجه التحديد: تحديث شرح منهج العمليات في دليل الجودة / مواد التأهيل ليصف التفكير المبني على المخاطر والتفكير المبني على الفرص كتخصصين منفصلين.</t>
  </si>
  <si>
    <t>هل قامت المنظمة بتنفيذ وتوثيق التغيير الوارد في البند البند 3 (المصطلحات والتعريفات)؟ على وجه التحديد: تحديث سجل المصطلحات والاختصارات الداخلي الخاص بنظام إدارة الجودة ليتوافق مع صياغة البنود من 3.1 إلى 3.20؛ استخدامه في تدريب المدققين والموظفين.</t>
  </si>
  <si>
    <t>هل قامت المنظمة بتنفيذ وتوثيق التغيير الوارد في البند 4.1 (فهم المنظمة وسياقها)؟ على وجه التحديد: إضافة تقييم لمدى صلة تغيّر المناخ ضمن تحليل سياق المنظمة (SWOT / PESTEL أو ما يعادله)، وتوثيق النتيجة حتى لو كانت الخلاصة 'غير ذي صلة'.</t>
  </si>
  <si>
    <t>هل قامت المنظمة بتنفيذ وتوثيق التغيير الوارد في البند 4.2 (فهم احتياجات وتوقعات الأطراف المعنية)؟ على وجه التحديد: إضافة عمود إلى سجل الأطراف المعنية يوضح ما إذا كان كل متطلب مُتناولًا ضمن نطاق نظام إدارة الجودة، وفحص أي توقعات لأصحاب المصلحة متعلقة بتغيّر المناخ.</t>
  </si>
  <si>
    <t>هل قامت المنظمة بتنفيذ وتوثيق التغيير الوارد في البند 5.1.1 (القيادة والالتزام - عام)؟ على وجه التحديد: تحديث قسم القيادة والالتزام في دليل الجودة / جدول أعمال المراجعة الإدارية لإضافة التزامات ثقافة الجودة والسلوك الأخلاقي؛ يُنصح بإعداد بيان قصير لميثاق أخلاقي / ثقافة جودة يوقّعه الإدارة العليا.</t>
  </si>
  <si>
    <t>هل قامت المنظمة بتنفيذ وتوثيق التغيير الوارد في البند 6.1.2 (الإجراءات لمعالجة المخاطر)؟ على وجه التحديد: فصل سجل المخاطر عن سجل الفرص (أو إضافة حقل تمييز 'النوع: خطر/فرصة')؛ مراجعة إجراء إدارة المخاطر لإثبات تحليل المخاطر وتقييم فعاليتها بشكل منفصل.</t>
  </si>
  <si>
    <t>هل قامت المنظمة بتنفيذ وتوثيق التغيير الوارد في البند 6.1.3 (الإجراءات لمعالجة الفرص)؟ على وجه التحديد: إنشاء / الاحتفاظ بسجل مستقل للفرص له خطة إجراءات وحقول تقييم فعالية خاصة به؛ الإشارة إليه ضمن مدخلات المراجعة الإدارية.</t>
  </si>
  <si>
    <t>هل قامت المنظمة بتنفيذ وتوثيق التغيير الوارد في البند 6.3 (التخطيط للتغييرات)؟ على وجه التحديد: توسيع إجراء / نموذج إدارة التغيير (MoC) بإضافة حقل خطة التواصل بشأن التغيير، وحقل رصد الفعالية، وحقل اعتماد المراجعة اللاحقة للتغيير.</t>
  </si>
  <si>
    <t>هل قامت المنظمة بتنفيذ وتوثيق التغيير الوارد في البند 7.3 (التوعية)؟ على وجه التحديد: تحديث محتوى برامج التأهيل والتوعية الدورية وسجلات الحضور لتغطية ثقافة الجودة والسلوك الأخلاقي صراحةً.</t>
  </si>
  <si>
    <t>هل قامت المنظمة بتنفيذ وتوثيق التغيير الوارد في البند 8.2.1 (التواصل مع العملاء)؟ على وجه التحديد: تحديث إجراء التواصل مع العملاء / خطة استمرارية الأعمال لتحديد آلية إبلاغ العملاء في حال حدوث اضطراب في تقديم الخدمة.</t>
  </si>
  <si>
    <t>هل قامت المنظمة بتنفيذ وتوثيق التغيير الوارد في البند الملحق A (إيضاح الهيكل والمصطلحات والبنود)؟ على وجه التحديد: استخدام تعريفات الملحق A كمرجع تفسيري أثناء التدقيق الداخلي وإعداد الإجراءات ومعايرة المدققين؛ لا توجد مستندات إلزامية لكن الاتساق في التدقيق يتحسن.</t>
  </si>
  <si>
    <t>مرجع سريع للتواريخ التنظيمية ومصطلحات ISO 9001:2026</t>
  </si>
  <si>
    <t>التواريخ التنظيمية الرئيسية (Global ACI-TECH-3-TR 2029-09-30 (M))</t>
  </si>
  <si>
    <t>2026-09-16</t>
  </si>
  <si>
    <t>نُشرت مواصفة ISO 9001:2026 (الإصدار السادس)؛ وأُلغي اعتماد ISO 9001:2015 وتعديلها رقم 1:2024 كإصدارين ساريين.</t>
  </si>
  <si>
    <t>2028-03-31</t>
  </si>
  <si>
    <t>2029-09-30</t>
  </si>
  <si>
    <t>الموعد النهائي: يجب على المنظمات المعتمدة حاليًا وفق ISO 9001:2015 إتمام انتقالها إلى ISO 9001:2026.</t>
  </si>
  <si>
    <t>المصطلحات</t>
  </si>
  <si>
    <t>Global ACI</t>
  </si>
  <si>
    <t>الهيئة العالمية للتعاون في مجال الاعتماد (Global Accreditation Cooperation Incorporated) - الجهة التي حلّت محل IAF وILAC اعتبارًا من 1 يناير 2026، وتضع قواعد الانتقال في مجال الاعتماد على مستوى العالم.</t>
  </si>
  <si>
    <t>IAF / ILAC</t>
  </si>
  <si>
    <t>المنتدى الدولي للاعتماد / التعاون الدولي لاعتماد المختبرات - توقفتا عن العمل في 1 يناير 2026، وانتقلت مهامهما إلى Global ACI.</t>
  </si>
  <si>
    <t>تدقيق الانتقال</t>
  </si>
  <si>
    <t>تدقيق (مخصص، أو مدمج مع تدقيق مراقبة/إعادة اعتماد مجدول) يُستخدم لنقل الشهادة من ISO 9001:2015 إلى ISO 9001:2026.</t>
  </si>
  <si>
    <t>الوضع الحالي (AS-IS)</t>
  </si>
  <si>
    <t>طريقة العمل الفعلية الحالية للمنظمة كما هي مُمارَسة فعليًا وموثّقة بناءً على الملاحظة المباشرة - وليست مثالية أو نظرية.</t>
  </si>
  <si>
    <t>الوضع المستهدف (TO-BE)</t>
  </si>
  <si>
    <t>طريقة العمل المحسَّنة والمتفق عليها التي تم تصميمها بالتعاون مع الإدارة، بناءً على الوضع الحالي.</t>
  </si>
  <si>
    <t>ثقافة الجودة</t>
  </si>
  <si>
    <t>القيم والمواقف والممارسات والإجراءات المشتركة عبر المنظمة والتي تدعم تحقيق نتائج الجودة (تركيز جديد في ISO 9001:2026، البنود 5.1.1، 7.1.4، 7.3).</t>
  </si>
  <si>
    <t>التفكير المبني على المخاطر</t>
  </si>
  <si>
    <t>تفكير يهدف إلى منع النتائج غير المرغوبة (فصلته مواصفة ISO 9001:2026 عن التفكير المبني على الفرص).</t>
  </si>
  <si>
    <t>التفكير المبني على الفرص</t>
  </si>
  <si>
    <t>تفكير يهدف إلى تحقيق النتائج المرغوبة من خلال اغتنام الفرص (مفهوم مستقل جديد في ISO 9001:2026).</t>
  </si>
  <si>
    <t>المعلومات الموثقة</t>
  </si>
  <si>
    <t>المعلومات المطلوب ضبطها والاحتفاظ بها من قبل المنظمة، والوسيط الذي تُحفظ عليه (ISO 9000 / البند 3.10).</t>
  </si>
  <si>
    <t>يُرجى دائمًا التأكد من الموعد النهائي المعتمد للانتقال مباشرةً من جهة التصديق / جهة الاعتماد الوطنية الخاصة بكم، إذ إن بعض الجهات تطبّق مواعيد داخلية أبكر من الموعد النهائي الذي حددته Global ACI.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</si>
</sst>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8" x14ac:knownFonts="1">
    <font>
      <sz val="11"/>
      <color theme="1"/>
      <name val="Arial"/>
      <family val="2"/>
      <scheme val="minor"/>
    </font>
    <font>
      <b/>
      <sz val="26"/>
      <color rgb="FF12294D"/>
      <name val="Arial"/>
    </font>
    <font>
      <b/>
      <sz val="16"/>
      <color rgb="FF2F7A5C"/>
      <name val="Arial"/>
    </font>
    <font>
      <i/>
      <sz val="11"/>
      <color rgb="FF5B6472"/>
      <name val="Arial"/>
    </font>
    <font>
      <b/>
      <sz val="11"/>
      <color rgb="FF12294D"/>
      <name val="Arial"/>
    </font>
    <font>
      <sz val="11"/>
      <color rgb="FF5B6472"/>
      <name val="Arial"/>
    </font>
    <font>
      <i/>
      <sz val="11"/>
      <color rgb="FF9C7B3D"/>
      <name val="Arial"/>
    </font>
    <font>
      <sz val="10"/>
      <color rgb="FF1F3F6B"/>
      <name val="Arial"/>
    </font>
    <font>
      <i/>
      <sz val="9"/>
      <color rgb="FF5B6472"/>
      <name val="Arial"/>
    </font>
    <font>
      <b/>
      <sz val="16"/>
      <color rgb="FFFFFFFF"/>
      <name val="Arial"/>
    </font>
    <font>
      <i/>
      <sz val="10"/>
      <color rgb="FFC7A96B"/>
      <name val="Arial"/>
    </font>
    <font>
      <b/>
      <sz val="12"/>
      <color rgb="FFFFFFFF"/>
      <name val="Arial"/>
    </font>
    <font>
      <b/>
      <sz val="10"/>
      <color rgb="FF12294D"/>
      <name val="Arial"/>
    </font>
    <font>
      <sz val="10"/>
      <color rgb="FF000000"/>
      <name val="Arial"/>
    </font>
    <font>
      <b/>
      <sz val="10"/>
      <color rgb="FF000000"/>
      <name val="Arial"/>
    </font>
    <font>
      <b/>
      <sz val="10"/>
      <color rgb="FFFFFFFF"/>
      <name val="Arial"/>
    </font>
    <font>
      <sz val="10"/>
      <color rgb="FF5B6472"/>
      <name val="Arial"/>
    </font>
    <font>
      <b/>
      <sz val="12"/>
      <color rgb="FF12294D"/>
      <name val="Arial"/>
    </font>
  </fonts>
  <fills count="23">
    <fill>
      <patternFill patternType="none"/>
    </fill>
    <fill>
      <patternFill patternType="gray125"/>
    </fill>
    <fill>
      <patternFill patternType="solid">
        <fgColor rgb="FFF7F8FA"/>
      </patternFill>
    </fill>
    <fill>
      <patternFill patternType="solid">
        <fgColor rgb="FF12294D"/>
      </patternFill>
    </fill>
    <fill>
      <patternFill patternType="solid">
        <fgColor rgb="FF1F3F6B"/>
      </patternFill>
    </fill>
    <fill>
      <patternFill patternType="solid">
        <fgColor rgb="FFDCE6F0"/>
      </patternFill>
    </fill>
    <fill>
      <patternFill patternType="solid">
        <fgColor rgb="FFF5B7B1"/>
      </patternFill>
    </fill>
    <fill>
      <patternFill patternType="solid">
        <fgColor rgb="FFFAD7A0"/>
      </patternFill>
    </fill>
    <fill>
      <patternFill patternType="solid">
        <fgColor rgb="FFD2B4DE"/>
      </patternFill>
    </fill>
    <fill>
      <patternFill patternType="solid">
        <fgColor rgb="FFAED6F1"/>
      </patternFill>
    </fill>
    <fill>
      <patternFill patternType="solid">
        <fgColor rgb="FFA9DFBF"/>
      </patternFill>
    </fill>
    <fill>
      <patternFill patternType="solid">
        <fgColor rgb="FFF1948A"/>
      </patternFill>
    </fill>
    <fill>
      <patternFill patternType="solid">
        <fgColor rgb="FFF8C471"/>
      </patternFill>
    </fill>
    <fill>
      <patternFill patternType="solid">
        <fgColor rgb="FF85C1E9"/>
      </patternFill>
    </fill>
    <fill>
      <patternFill patternType="solid">
        <fgColor rgb="FF82E0AA"/>
      </patternFill>
    </fill>
    <fill>
      <patternFill patternType="solid">
        <fgColor rgb="FFD5D8DC"/>
      </patternFill>
    </fill>
    <fill>
      <patternFill patternType="solid">
        <fgColor rgb="FFE74C3C"/>
      </patternFill>
    </fill>
    <fill>
      <patternFill patternType="solid">
        <fgColor rgb="FFF39C12"/>
      </patternFill>
    </fill>
    <fill>
      <patternFill patternType="solid">
        <fgColor rgb="FFF4D03F"/>
      </patternFill>
    </fill>
    <fill>
      <patternFill patternType="solid">
        <fgColor rgb="FFAAB7B8"/>
      </patternFill>
    </fill>
    <fill>
      <patternFill patternType="solid">
        <fgColor rgb="FFF5CBA7"/>
      </patternFill>
    </fill>
    <fill>
      <patternFill patternType="solid">
        <fgColor rgb="FFD7BDE2"/>
      </patternFill>
    </fill>
    <fill>
      <patternFill patternType="solid">
        <fgColor rgb="FFC7A96B"/>
      </patternFill>
    </fill>
  </fills>
  <borders count="5">
    <border>
      <left/>
      <right/>
      <top/>
      <bottom/>
      <diagonal/>
    </border>
    <border>
      <left/>
      <right/>
      <top/>
      <bottom style="thin">
        <color rgb="FF12294D"/>
      </bottom>
      <diagonal/>
    </border>
    <border>
      <left style="thin">
        <color rgb="FFD5DAE1"/>
      </left>
      <right style="thin">
        <color rgb="FFD5DAE1"/>
      </right>
      <top style="thin">
        <color rgb="FFD5DAE1"/>
      </top>
      <bottom style="thin">
        <color rgb="FFD5DAE1"/>
      </bottom>
      <diagonal/>
    </border>
    <border>
      <left/>
      <right style="thin">
        <color rgb="FFD5DAE1"/>
      </right>
      <top style="thin">
        <color rgb="FFD5DAE1"/>
      </top>
      <bottom style="thin">
        <color rgb="FFD5DAE1"/>
      </bottom>
      <diagonal/>
    </border>
    <border>
      <left/>
      <right/>
      <top/>
      <bottom style="thin">
        <color rgb="FF12294D"/>
      </bottom>
      <diagonal/>
    </border>
  </borders>
  <cellStyleXfs count="1">
    <xf numFmtId="0" fontId="0" fillId="0" borderId="0"/>
  </cellStyleXfs>
  <cellXfs count="60">
    <xf numFmtId="0" fontId="0" fillId="0" borderId="0" xfId="0"/>
    <xf numFmtId="0" fontId="0" fillId="2" borderId="0" xfId="0" applyFill="1"/>
    <xf numFmtId="0" fontId="12" fillId="5" borderId="2" xfId="0" applyFont="1" applyFill="1" applyBorder="1" applyAlignment="1">
      <alignment horizontal="right" vertical="top" wrapText="1" readingOrder="2"/>
    </xf>
    <xf numFmtId="0" fontId="13" fillId="0" borderId="2" xfId="0" applyFont="1" applyBorder="1" applyAlignment="1">
      <alignment horizontal="right" vertical="top" wrapText="1" readingOrder="2"/>
    </xf>
    <xf numFmtId="0" fontId="14" fillId="6" borderId="2" xfId="0" applyFont="1" applyFill="1" applyBorder="1" applyAlignment="1">
      <alignment horizontal="right" vertical="top" wrapText="1" readingOrder="2"/>
    </xf>
    <xf numFmtId="0" fontId="14" fillId="7" borderId="2" xfId="0" applyFont="1" applyFill="1" applyBorder="1" applyAlignment="1">
      <alignment horizontal="right" vertical="top" wrapText="1" readingOrder="2"/>
    </xf>
    <xf numFmtId="0" fontId="14" fillId="8" borderId="2" xfId="0" applyFont="1" applyFill="1" applyBorder="1" applyAlignment="1">
      <alignment horizontal="right" vertical="top" wrapText="1" readingOrder="2"/>
    </xf>
    <xf numFmtId="0" fontId="14" fillId="9" borderId="2" xfId="0" applyFont="1" applyFill="1" applyBorder="1" applyAlignment="1">
      <alignment horizontal="right" vertical="top" wrapText="1" readingOrder="2"/>
    </xf>
    <xf numFmtId="0" fontId="14" fillId="10" borderId="2" xfId="0" applyFont="1" applyFill="1" applyBorder="1" applyAlignment="1">
      <alignment horizontal="right" vertical="top" wrapText="1" readingOrder="2"/>
    </xf>
    <xf numFmtId="0" fontId="14" fillId="11" borderId="2" xfId="0" applyFont="1" applyFill="1" applyBorder="1" applyAlignment="1">
      <alignment horizontal="right" vertical="top" wrapText="1" readingOrder="2"/>
    </xf>
    <xf numFmtId="0" fontId="14" fillId="12" borderId="2" xfId="0" applyFont="1" applyFill="1" applyBorder="1" applyAlignment="1">
      <alignment horizontal="right" vertical="top" wrapText="1" readingOrder="2"/>
    </xf>
    <xf numFmtId="0" fontId="14" fillId="13" borderId="2" xfId="0" applyFont="1" applyFill="1" applyBorder="1" applyAlignment="1">
      <alignment horizontal="right" vertical="top" wrapText="1" readingOrder="2"/>
    </xf>
    <xf numFmtId="0" fontId="14" fillId="14" borderId="2" xfId="0" applyFont="1" applyFill="1" applyBorder="1" applyAlignment="1">
      <alignment horizontal="right" vertical="top" wrapText="1" readingOrder="2"/>
    </xf>
    <xf numFmtId="0" fontId="14" fillId="15" borderId="2" xfId="0" applyFont="1" applyFill="1" applyBorder="1" applyAlignment="1">
      <alignment horizontal="right" vertical="top" wrapText="1" readingOrder="2"/>
    </xf>
    <xf numFmtId="0" fontId="14" fillId="16" borderId="2" xfId="0" applyFont="1" applyFill="1" applyBorder="1" applyAlignment="1">
      <alignment horizontal="right" vertical="top" wrapText="1" readingOrder="2"/>
    </xf>
    <xf numFmtId="0" fontId="14" fillId="17" borderId="2" xfId="0" applyFont="1" applyFill="1" applyBorder="1" applyAlignment="1">
      <alignment horizontal="right" vertical="top" wrapText="1" readingOrder="2"/>
    </xf>
    <xf numFmtId="0" fontId="14" fillId="18" borderId="2" xfId="0" applyFont="1" applyFill="1" applyBorder="1" applyAlignment="1">
      <alignment horizontal="right" vertical="top" wrapText="1" readingOrder="2"/>
    </xf>
    <xf numFmtId="0" fontId="14" fillId="19" borderId="2" xfId="0" applyFont="1" applyFill="1" applyBorder="1" applyAlignment="1">
      <alignment horizontal="right" vertical="top" wrapText="1" readingOrder="2"/>
    </xf>
    <xf numFmtId="0" fontId="17" fillId="0" borderId="2" xfId="0" applyFont="1" applyBorder="1" applyAlignment="1">
      <alignment horizontal="center" vertical="center"/>
    </xf>
    <xf numFmtId="0" fontId="14" fillId="5" borderId="2" xfId="0" applyFont="1" applyFill="1" applyBorder="1" applyAlignment="1">
      <alignment horizontal="right" vertical="top" wrapText="1" readingOrder="2"/>
    </xf>
    <xf numFmtId="0" fontId="14" fillId="22" borderId="2" xfId="0" applyFont="1" applyFill="1" applyBorder="1" applyAlignment="1">
      <alignment horizontal="right" vertical="top" wrapText="1" readingOrder="2"/>
    </xf>
    <xf numFmtId="9" fontId="17" fillId="0" borderId="2" xfId="0" applyNumberFormat="1" applyFont="1" applyBorder="1" applyAlignment="1">
      <alignment horizontal="center" vertical="center"/>
    </xf>
    <xf numFmtId="0" fontId="15" fillId="4" borderId="2" xfId="0" applyFont="1" applyFill="1" applyBorder="1" applyAlignment="1">
      <alignment horizontal="center" vertical="center" wrapText="1" readingOrder="2"/>
    </xf>
    <xf numFmtId="0" fontId="12" fillId="0" borderId="2" xfId="0" applyFont="1" applyBorder="1" applyAlignment="1">
      <alignment horizontal="center" vertical="top" wrapText="1" readingOrder="2"/>
    </xf>
    <xf numFmtId="0" fontId="16" fillId="0" borderId="2" xfId="0" applyFont="1" applyBorder="1" applyAlignment="1">
      <alignment horizontal="center" vertical="top" wrapText="1" readingOrder="2"/>
    </xf>
    <xf numFmtId="0" fontId="14" fillId="0" borderId="2" xfId="0" applyFont="1" applyBorder="1" applyAlignment="1">
      <alignment horizontal="right" vertical="top" wrapText="1" readingOrder="2"/>
    </xf>
    <xf numFmtId="0" fontId="13" fillId="7" borderId="2" xfId="0" applyFont="1" applyFill="1" applyBorder="1" applyAlignment="1">
      <alignment horizontal="center" vertical="top" wrapText="1" readingOrder="2"/>
    </xf>
    <xf numFmtId="0" fontId="13" fillId="16" borderId="2" xfId="0" applyFont="1" applyFill="1" applyBorder="1" applyAlignment="1">
      <alignment horizontal="center" vertical="top" wrapText="1" readingOrder="2"/>
    </xf>
    <xf numFmtId="0" fontId="13" fillId="11" borderId="2" xfId="0" applyFont="1" applyFill="1" applyBorder="1" applyAlignment="1">
      <alignment horizontal="center" vertical="top" wrapText="1" readingOrder="2"/>
    </xf>
    <xf numFmtId="164" fontId="13" fillId="0" borderId="2" xfId="0" applyNumberFormat="1" applyFont="1" applyBorder="1" applyAlignment="1">
      <alignment horizontal="right" vertical="top" wrapText="1" readingOrder="2"/>
    </xf>
    <xf numFmtId="0" fontId="13" fillId="9" borderId="2" xfId="0" applyFont="1" applyFill="1" applyBorder="1" applyAlignment="1">
      <alignment horizontal="center" vertical="top" wrapText="1" readingOrder="2"/>
    </xf>
    <xf numFmtId="0" fontId="13" fillId="19" borderId="2" xfId="0" applyFont="1" applyFill="1" applyBorder="1" applyAlignment="1">
      <alignment horizontal="center" vertical="top" wrapText="1" readingOrder="2"/>
    </xf>
    <xf numFmtId="0" fontId="13" fillId="10" borderId="2" xfId="0" applyFont="1" applyFill="1" applyBorder="1" applyAlignment="1">
      <alignment horizontal="center" vertical="top" wrapText="1" readingOrder="2"/>
    </xf>
    <xf numFmtId="0" fontId="13" fillId="18" borderId="2" xfId="0" applyFont="1" applyFill="1" applyBorder="1" applyAlignment="1">
      <alignment horizontal="center" vertical="top" wrapText="1" readingOrder="2"/>
    </xf>
    <xf numFmtId="0" fontId="13" fillId="6" borderId="2" xfId="0" applyFont="1" applyFill="1" applyBorder="1" applyAlignment="1">
      <alignment horizontal="center" vertical="top" wrapText="1" readingOrder="2"/>
    </xf>
    <xf numFmtId="0" fontId="13" fillId="17" borderId="2" xfId="0" applyFont="1" applyFill="1" applyBorder="1" applyAlignment="1">
      <alignment horizontal="center" vertical="top" wrapText="1" readingOrder="2"/>
    </xf>
    <xf numFmtId="0" fontId="13" fillId="8" borderId="2" xfId="0" applyFont="1" applyFill="1" applyBorder="1" applyAlignment="1">
      <alignment horizontal="center" vertical="top" wrapText="1" readingOrder="2"/>
    </xf>
    <xf numFmtId="0" fontId="13" fillId="20" borderId="2" xfId="0" applyFont="1" applyFill="1" applyBorder="1" applyAlignment="1">
      <alignment horizontal="center" vertical="top" wrapText="1" readingOrder="2"/>
    </xf>
    <xf numFmtId="0" fontId="13" fillId="21" borderId="2" xfId="0" applyFont="1" applyFill="1" applyBorder="1" applyAlignment="1">
      <alignment horizontal="center" vertical="top" wrapText="1" readingOrder="2"/>
    </xf>
    <xf numFmtId="0" fontId="13" fillId="13" borderId="2" xfId="0" applyFont="1" applyFill="1" applyBorder="1" applyAlignment="1">
      <alignment horizontal="center" vertical="top" wrapText="1" readingOrder="2"/>
    </xf>
    <xf numFmtId="0" fontId="13" fillId="0" borderId="2" xfId="0" applyFont="1" applyBorder="1" applyAlignment="1">
      <alignment horizontal="center" vertical="top" wrapText="1" readingOrder="2"/>
    </xf>
    <xf numFmtId="0" fontId="13" fillId="2" borderId="2" xfId="0" applyFont="1" applyFill="1" applyBorder="1" applyAlignment="1">
      <alignment horizontal="center" vertical="top" wrapText="1" readingOrder="2"/>
    </xf>
    <xf numFmtId="0" fontId="12" fillId="22" borderId="2" xfId="0" applyFont="1" applyFill="1" applyBorder="1" applyAlignment="1">
      <alignment horizontal="center" vertical="top" wrapText="1" readingOrder="2"/>
    </xf>
    <xf numFmtId="0" fontId="7" fillId="2" borderId="0" xfId="0" applyFont="1" applyFill="1" applyAlignment="1">
      <alignment horizontal="center" readingOrder="2"/>
    </xf>
    <xf numFmtId="0" fontId="0" fillId="0" borderId="0" xfId="0"/>
    <xf numFmtId="0" fontId="5" fillId="2" borderId="1" xfId="0" applyFont="1" applyFill="1" applyBorder="1" applyAlignment="1">
      <alignment horizontal="center" readingOrder="2"/>
    </xf>
    <xf numFmtId="0" fontId="0" fillId="0" borderId="4" xfId="0" applyBorder="1"/>
    <xf numFmtId="0" fontId="2" fillId="2" borderId="0" xfId="0" applyFont="1" applyFill="1" applyAlignment="1">
      <alignment horizontal="center" vertical="center" readingOrder="2"/>
    </xf>
    <xf numFmtId="0" fontId="0" fillId="2" borderId="0" xfId="0" applyFill="1"/>
    <xf numFmtId="0" fontId="6" fillId="2" borderId="0" xfId="0" applyFont="1" applyFill="1" applyAlignment="1">
      <alignment horizontal="center" readingOrder="2"/>
    </xf>
    <xf numFmtId="0" fontId="4" fillId="2" borderId="0" xfId="0" applyFont="1" applyFill="1" applyAlignment="1">
      <alignment horizontal="center" readingOrder="2"/>
    </xf>
    <xf numFmtId="0" fontId="8" fillId="2" borderId="0" xfId="0" applyFont="1" applyFill="1" applyAlignment="1">
      <alignment horizontal="center" vertical="top" wrapText="1" readingOrder="2"/>
    </xf>
    <xf numFmtId="0" fontId="3" fillId="2" borderId="0" xfId="0" applyFont="1" applyFill="1" applyAlignment="1">
      <alignment horizontal="center" vertical="center" wrapText="1" readingOrder="2"/>
    </xf>
    <xf numFmtId="0" fontId="1" fillId="2" borderId="0" xfId="0" applyFont="1" applyFill="1" applyAlignment="1">
      <alignment horizontal="center" vertical="center" readingOrder="2"/>
    </xf>
    <xf numFmtId="0" fontId="13" fillId="0" borderId="2" xfId="0" applyFont="1" applyBorder="1" applyAlignment="1">
      <alignment horizontal="right" vertical="top" wrapText="1" readingOrder="2"/>
    </xf>
    <xf numFmtId="0" fontId="0" fillId="0" borderId="3" xfId="0" applyBorder="1"/>
    <xf numFmtId="0" fontId="9" fillId="3" borderId="0" xfId="0" applyFont="1" applyFill="1" applyAlignment="1">
      <alignment horizontal="right" vertical="center" indent="1" readingOrder="2"/>
    </xf>
    <xf numFmtId="0" fontId="11" fillId="4" borderId="0" xfId="0" applyFont="1" applyFill="1" applyAlignment="1">
      <alignment horizontal="right" vertical="center" indent="1" readingOrder="2"/>
    </xf>
    <xf numFmtId="0" fontId="10" fillId="4" borderId="0" xfId="0" applyFont="1" applyFill="1" applyAlignment="1">
      <alignment horizontal="right" vertical="center" indent="1" readingOrder="2"/>
    </xf>
    <xf numFmtId="0" fontId="8" fillId="0" borderId="0" xfId="0" applyFont="1" applyAlignment="1">
      <alignment horizontal="right" vertical="top" wrapText="1" readingOrder="2"/>
    </xf>
  </cellXfs>
  <cellStyles count="1">
    <cellStyle name="Normal" xfId="0" builtinId="0"/>
  </cellStyles>
  <dxfs count="35">
    <dxf>
      <fill>
        <patternFill patternType="solid">
          <fgColor rgb="FFF1948A"/>
        </patternFill>
      </fill>
    </dxf>
    <dxf>
      <fill>
        <patternFill patternType="solid">
          <fgColor rgb="FFF39C12"/>
        </patternFill>
      </fill>
    </dxf>
    <dxf>
      <fill>
        <patternFill patternType="solid">
          <fgColor rgb="FFE74C3C"/>
        </patternFill>
      </fill>
    </dxf>
    <dxf>
      <fill>
        <patternFill patternType="solid">
          <fgColor rgb="FFF4D03F"/>
        </patternFill>
      </fill>
    </dxf>
    <dxf>
      <fill>
        <patternFill patternType="solid">
          <fgColor rgb="FF82E0AA"/>
        </patternFill>
      </fill>
    </dxf>
    <dxf>
      <fill>
        <patternFill patternType="solid">
          <fgColor rgb="FFD5D8DC"/>
        </patternFill>
      </fill>
    </dxf>
    <dxf>
      <fill>
        <patternFill patternType="solid">
          <fgColor rgb="FF82E0AA"/>
        </patternFill>
      </fill>
    </dxf>
    <dxf>
      <fill>
        <patternFill patternType="solid">
          <fgColor rgb="FF85C1E9"/>
        </patternFill>
      </fill>
    </dxf>
    <dxf>
      <fill>
        <patternFill patternType="solid">
          <fgColor rgb="FFF8C471"/>
        </patternFill>
      </fill>
    </dxf>
    <dxf>
      <fill>
        <patternFill patternType="solid">
          <fgColor rgb="FFF1948A"/>
        </patternFill>
      </fill>
    </dxf>
    <dxf>
      <fill>
        <patternFill patternType="solid">
          <fgColor rgb="FFAAB7B8"/>
        </patternFill>
      </fill>
    </dxf>
    <dxf>
      <fill>
        <patternFill patternType="solid">
          <fgColor rgb="FFF4D03F"/>
        </patternFill>
      </fill>
    </dxf>
    <dxf>
      <fill>
        <patternFill patternType="solid">
          <fgColor rgb="FFF39C12"/>
        </patternFill>
      </fill>
    </dxf>
    <dxf>
      <fill>
        <patternFill patternType="solid">
          <fgColor rgb="FFE74C3C"/>
        </patternFill>
      </fill>
    </dxf>
    <dxf>
      <fill>
        <patternFill patternType="solid">
          <fgColor rgb="FF85C1E9"/>
        </patternFill>
      </fill>
    </dxf>
    <dxf>
      <fill>
        <patternFill patternType="solid">
          <fgColor rgb="FFF1948A"/>
        </patternFill>
      </fill>
    </dxf>
    <dxf>
      <fill>
        <patternFill patternType="solid">
          <fgColor rgb="FFD7BDE2"/>
        </patternFill>
      </fill>
    </dxf>
    <dxf>
      <fill>
        <patternFill patternType="solid">
          <fgColor rgb="FFF5CBA7"/>
        </patternFill>
      </fill>
    </dxf>
    <dxf>
      <fill>
        <patternFill patternType="solid">
          <fgColor rgb="FFF9E79F"/>
        </patternFill>
      </fill>
    </dxf>
    <dxf>
      <fill>
        <patternFill patternType="solid">
          <fgColor rgb="FFA9DFBF"/>
        </patternFill>
      </fill>
    </dxf>
    <dxf>
      <fill>
        <patternFill patternType="solid">
          <fgColor rgb="FFAED6F1"/>
        </patternFill>
      </fill>
    </dxf>
    <dxf>
      <fill>
        <patternFill patternType="solid">
          <fgColor rgb="FFD5D8DC"/>
        </patternFill>
      </fill>
    </dxf>
    <dxf>
      <fill>
        <patternFill patternType="solid">
          <fgColor rgb="FF82E0AA"/>
        </patternFill>
      </fill>
    </dxf>
    <dxf>
      <fill>
        <patternFill patternType="solid">
          <fgColor rgb="FF85C1E9"/>
        </patternFill>
      </fill>
    </dxf>
    <dxf>
      <fill>
        <patternFill patternType="solid">
          <fgColor rgb="FFF8C471"/>
        </patternFill>
      </fill>
    </dxf>
    <dxf>
      <fill>
        <patternFill patternType="solid">
          <fgColor rgb="FFF1948A"/>
        </patternFill>
      </fill>
    </dxf>
    <dxf>
      <fill>
        <patternFill patternType="solid">
          <fgColor rgb="FFAAB7B8"/>
        </patternFill>
      </fill>
    </dxf>
    <dxf>
      <fill>
        <patternFill patternType="solid">
          <fgColor rgb="FFF4D03F"/>
        </patternFill>
      </fill>
    </dxf>
    <dxf>
      <fill>
        <patternFill patternType="solid">
          <fgColor rgb="FFF39C12"/>
        </patternFill>
      </fill>
    </dxf>
    <dxf>
      <fill>
        <patternFill patternType="solid">
          <fgColor rgb="FFE74C3C"/>
        </patternFill>
      </fill>
    </dxf>
    <dxf>
      <fill>
        <patternFill patternType="solid">
          <fgColor rgb="FFA9DFBF"/>
        </patternFill>
      </fill>
    </dxf>
    <dxf>
      <fill>
        <patternFill patternType="solid">
          <fgColor rgb="FFAED6F1"/>
        </patternFill>
      </fill>
    </dxf>
    <dxf>
      <fill>
        <patternFill patternType="solid">
          <fgColor rgb="FFD2B4DE"/>
        </patternFill>
      </fill>
    </dxf>
    <dxf>
      <fill>
        <patternFill patternType="solid">
          <fgColor rgb="FFFAD7A0"/>
        </patternFill>
      </fill>
    </dxf>
    <dxf>
      <fill>
        <patternFill patternType="solid">
          <fgColor rgb="FFF5B7B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ar-EG"/>
              <a:t>توزيع البنود حسب تصنيف التغيير</a:t>
            </a:r>
          </a:p>
        </c:rich>
      </c:tx>
      <c:layout>
        <c:manualLayout>
          <c:xMode val="edge"/>
          <c:yMode val="edge"/>
          <c:x val="0.37674270833333334"/>
          <c:y val="3.5277777777777776E-2"/>
        </c:manualLayout>
      </c:layout>
      <c:overlay val="1"/>
    </c:title>
    <c:autoTitleDeleted val="0"/>
    <c:plotArea>
      <c:layout/>
      <c:barChart>
        <c:barDir val="col"/>
        <c:grouping val="clustered"/>
        <c:varyColors val="1"/>
        <c:ser>
          <c:idx val="0"/>
          <c:order val="0"/>
          <c:spPr>
            <a:ln>
              <a:prstDash val="solid"/>
            </a:ln>
          </c:spPr>
          <c:invertIfNegative val="1"/>
          <c:cat>
            <c:strRef>
              <c:f>'لوحة المعلومات'!$B$5:$B$9</c:f>
              <c:strCache>
                <c:ptCount val="5"/>
                <c:pt idx="0">
                  <c:v>متطلب جديد</c:v>
                </c:pt>
                <c:pt idx="1">
                  <c:v>تعديل جوهري</c:v>
                </c:pt>
                <c:pt idx="2">
                  <c:v>إعادة ترتيب / إعادة ترقيم</c:v>
                </c:pt>
                <c:pt idx="3">
                  <c:v>تحرير لغوي / توضيح الصياغة</c:v>
                </c:pt>
                <c:pt idx="4">
                  <c:v>لا يوجد تغيير جوهري</c:v>
                </c:pt>
              </c:strCache>
            </c:strRef>
          </c:cat>
          <c:val>
            <c:numRef>
              <c:f>'لوحة المعلومات'!$C$5:$C$9</c:f>
              <c:numCache>
                <c:formatCode>General</c:formatCode>
                <c:ptCount val="5"/>
                <c:pt idx="0">
                  <c:v>2</c:v>
                </c:pt>
                <c:pt idx="1">
                  <c:v>10</c:v>
                </c:pt>
                <c:pt idx="2">
                  <c:v>3</c:v>
                </c:pt>
                <c:pt idx="3">
                  <c:v>14</c:v>
                </c:pt>
                <c:pt idx="4">
                  <c:v>18</c:v>
                </c:pt>
              </c:numCache>
            </c:numRef>
          </c:val>
          <c:extLst>
            <c:ext xmlns:c16="http://schemas.microsoft.com/office/drawing/2014/chart" uri="{C3380CC4-5D6E-409C-BE32-E72D297353CC}">
              <c16:uniqueId val="{00000000-2E14-4C6A-B9D2-06AF4EE584DE}"/>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title>
          <c:tx>
            <c:rich>
              <a:bodyPr/>
              <a:lstStyle/>
              <a:p>
                <a:pPr>
                  <a:defRPr/>
                </a:pPr>
                <a:r>
                  <a:rPr lang="ar-EG"/>
                  <a:t>عدد البنود</a:t>
                </a:r>
              </a:p>
            </c:rich>
          </c:tx>
          <c:overlay val="1"/>
        </c:title>
        <c:numFmt formatCode="General"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ar-EG"/>
              <a:t>حالة تقييم الفجوات</a:t>
            </a:r>
          </a:p>
        </c:rich>
      </c:tx>
      <c:layout>
        <c:manualLayout>
          <c:xMode val="edge"/>
          <c:yMode val="edge"/>
          <c:x val="0.22572621527777778"/>
          <c:y val="2.2048611111111113E-2"/>
        </c:manualLayout>
      </c:layout>
      <c:overlay val="1"/>
    </c:title>
    <c:autoTitleDeleted val="0"/>
    <c:plotArea>
      <c:layout/>
      <c:pieChart>
        <c:varyColors val="1"/>
        <c:ser>
          <c:idx val="0"/>
          <c:order val="0"/>
          <c:spPr>
            <a:ln>
              <a:prstDash val="solid"/>
            </a:ln>
          </c:spPr>
          <c:cat>
            <c:strRef>
              <c:f>'لوحة المعلومات'!$B$13:$B$17</c:f>
              <c:strCache>
                <c:ptCount val="5"/>
                <c:pt idx="0">
                  <c:v>لم يبدأ</c:v>
                </c:pt>
                <c:pt idx="1">
                  <c:v>قيد التنفيذ</c:v>
                </c:pt>
                <c:pt idx="2">
                  <c:v>تم التنفيذ - بانتظار الأدلة</c:v>
                </c:pt>
                <c:pt idx="3">
                  <c:v>مكتمل ومتحقق منه</c:v>
                </c:pt>
                <c:pt idx="4">
                  <c:v>غير قابل للتطبيق</c:v>
                </c:pt>
              </c:strCache>
            </c:strRef>
          </c:cat>
          <c:val>
            <c:numRef>
              <c:f>'لوحة المعلومات'!$C$13:$C$17</c:f>
              <c:numCache>
                <c:formatCode>General</c:formatCode>
                <c:ptCount val="5"/>
                <c:pt idx="0">
                  <c:v>47</c:v>
                </c:pt>
                <c:pt idx="1">
                  <c:v>0</c:v>
                </c:pt>
                <c:pt idx="2">
                  <c:v>0</c:v>
                </c:pt>
                <c:pt idx="3">
                  <c:v>0</c:v>
                </c:pt>
                <c:pt idx="4">
                  <c:v>0</c:v>
                </c:pt>
              </c:numCache>
            </c:numRef>
          </c:val>
          <c:extLst>
            <c:ext xmlns:c16="http://schemas.microsoft.com/office/drawing/2014/chart" uri="{C3380CC4-5D6E-409C-BE32-E72D297353CC}">
              <c16:uniqueId val="{00000000-129A-4930-BA03-9746B1305BD8}"/>
            </c:ext>
          </c:extLst>
        </c:ser>
        <c:dLbls>
          <c:showLegendKey val="0"/>
          <c:showVal val="0"/>
          <c:showCatName val="0"/>
          <c:showSerName val="0"/>
          <c:showPercent val="0"/>
          <c:showBubbleSize val="0"/>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ar-EG"/>
              <a:t>حالة القائمة الرئيسية للمستندات</a:t>
            </a:r>
          </a:p>
        </c:rich>
      </c:tx>
      <c:layout>
        <c:manualLayout>
          <c:xMode val="edge"/>
          <c:yMode val="edge"/>
          <c:x val="0.10841666666666666"/>
          <c:y val="4.8506944444444443E-2"/>
        </c:manualLayout>
      </c:layout>
      <c:overlay val="1"/>
    </c:title>
    <c:autoTitleDeleted val="0"/>
    <c:plotArea>
      <c:layout/>
      <c:pieChart>
        <c:varyColors val="1"/>
        <c:ser>
          <c:idx val="0"/>
          <c:order val="0"/>
          <c:spPr>
            <a:ln>
              <a:prstDash val="solid"/>
            </a:ln>
          </c:spPr>
          <c:cat>
            <c:strRef>
              <c:f>'لوحة المعلومات'!$B$28:$B$32</c:f>
              <c:strCache>
                <c:ptCount val="5"/>
                <c:pt idx="0">
                  <c:v>لم يبدأ</c:v>
                </c:pt>
                <c:pt idx="1">
                  <c:v>قيد التنفيذ</c:v>
                </c:pt>
                <c:pt idx="2">
                  <c:v>تم التنفيذ - بانتظار الأدلة</c:v>
                </c:pt>
                <c:pt idx="3">
                  <c:v>مكتمل ومتحقق منه</c:v>
                </c:pt>
                <c:pt idx="4">
                  <c:v>غير قابل للتطبيق</c:v>
                </c:pt>
              </c:strCache>
            </c:strRef>
          </c:cat>
          <c:val>
            <c:numRef>
              <c:f>'لوحة المعلومات'!$C$28:$C$32</c:f>
              <c:numCache>
                <c:formatCode>General</c:formatCode>
                <c:ptCount val="5"/>
                <c:pt idx="0">
                  <c:v>47</c:v>
                </c:pt>
                <c:pt idx="1">
                  <c:v>0</c:v>
                </c:pt>
                <c:pt idx="2">
                  <c:v>1</c:v>
                </c:pt>
                <c:pt idx="3">
                  <c:v>0</c:v>
                </c:pt>
                <c:pt idx="4">
                  <c:v>0</c:v>
                </c:pt>
              </c:numCache>
            </c:numRef>
          </c:val>
          <c:extLst>
            <c:ext xmlns:c16="http://schemas.microsoft.com/office/drawing/2014/chart" uri="{C3380CC4-5D6E-409C-BE32-E72D297353CC}">
              <c16:uniqueId val="{00000000-80A9-40ED-83F7-94067DFEB600}"/>
            </c:ext>
          </c:extLst>
        </c:ser>
        <c:dLbls>
          <c:showLegendKey val="0"/>
          <c:showVal val="0"/>
          <c:showCatName val="0"/>
          <c:showSerName val="0"/>
          <c:showPercent val="0"/>
          <c:showBubbleSize val="0"/>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4</xdr:col>
      <xdr:colOff>635000</xdr:colOff>
      <xdr:row>0</xdr:row>
      <xdr:rowOff>0</xdr:rowOff>
    </xdr:from>
    <xdr:ext cx="4572000" cy="3048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0816056600" y="0"/>
          <a:ext cx="4572000" cy="3048000"/>
        </a:xfrm>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190500</xdr:colOff>
      <xdr:row>3</xdr:row>
      <xdr:rowOff>50800</xdr:rowOff>
    </xdr:from>
    <xdr:ext cx="5760000" cy="288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4</xdr:col>
      <xdr:colOff>177800</xdr:colOff>
      <xdr:row>15</xdr:row>
      <xdr:rowOff>184150</xdr:rowOff>
    </xdr:from>
    <xdr:ext cx="5760000" cy="288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4</xdr:col>
      <xdr:colOff>88900</xdr:colOff>
      <xdr:row>28</xdr:row>
      <xdr:rowOff>171450</xdr:rowOff>
    </xdr:from>
    <xdr:ext cx="5760000" cy="2880000"/>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1"/>
  <sheetViews>
    <sheetView showGridLines="0" rightToLeft="1" topLeftCell="A17" workbookViewId="0">
      <selection activeCell="L10" sqref="L10"/>
    </sheetView>
  </sheetViews>
  <sheetFormatPr defaultRowHeight="14" x14ac:dyDescent="0.3"/>
  <cols>
    <col min="1" max="1" width="4" customWidth="1"/>
    <col min="2" max="11" width="16" customWidth="1"/>
  </cols>
  <sheetData>
    <row r="1" spans="1:11" ht="18" customHeight="1" x14ac:dyDescent="0.3">
      <c r="A1" s="1"/>
      <c r="B1" s="1"/>
      <c r="C1" s="1"/>
      <c r="D1" s="1"/>
      <c r="E1" s="1"/>
      <c r="F1" s="1"/>
      <c r="G1" s="1"/>
      <c r="H1" s="1"/>
      <c r="I1" s="1"/>
      <c r="J1" s="1"/>
      <c r="K1" s="1"/>
    </row>
    <row r="2" spans="1:11" ht="18" customHeight="1" x14ac:dyDescent="0.3">
      <c r="A2" s="1"/>
      <c r="B2" s="48"/>
      <c r="C2" s="44"/>
      <c r="D2" s="44"/>
      <c r="E2" s="44"/>
      <c r="F2" s="44"/>
      <c r="G2" s="44"/>
      <c r="H2" s="44"/>
      <c r="I2" s="44"/>
      <c r="J2" s="44"/>
      <c r="K2" s="44"/>
    </row>
    <row r="3" spans="1:11" ht="18" customHeight="1" x14ac:dyDescent="0.3">
      <c r="A3" s="1"/>
      <c r="B3" s="44"/>
      <c r="C3" s="44"/>
      <c r="D3" s="44"/>
      <c r="E3" s="44"/>
      <c r="F3" s="44"/>
      <c r="G3" s="44"/>
      <c r="H3" s="44"/>
      <c r="I3" s="44"/>
      <c r="J3" s="44"/>
      <c r="K3" s="44"/>
    </row>
    <row r="4" spans="1:11" ht="18" customHeight="1" x14ac:dyDescent="0.3">
      <c r="A4" s="1"/>
      <c r="B4" s="44"/>
      <c r="C4" s="44"/>
      <c r="D4" s="44"/>
      <c r="E4" s="44"/>
      <c r="F4" s="44"/>
      <c r="G4" s="44"/>
      <c r="H4" s="44"/>
      <c r="I4" s="44"/>
      <c r="J4" s="44"/>
      <c r="K4" s="44"/>
    </row>
    <row r="5" spans="1:11" ht="18" customHeight="1" x14ac:dyDescent="0.3">
      <c r="A5" s="1"/>
      <c r="B5" s="44"/>
      <c r="C5" s="44"/>
      <c r="D5" s="44"/>
      <c r="E5" s="44"/>
      <c r="F5" s="44"/>
      <c r="G5" s="44"/>
      <c r="H5" s="44"/>
      <c r="I5" s="44"/>
      <c r="J5" s="44"/>
      <c r="K5" s="44"/>
    </row>
    <row r="6" spans="1:11" ht="18" customHeight="1" x14ac:dyDescent="0.3">
      <c r="A6" s="1"/>
      <c r="B6" s="44"/>
      <c r="C6" s="44"/>
      <c r="D6" s="44"/>
      <c r="E6" s="44"/>
      <c r="F6" s="44"/>
      <c r="G6" s="44"/>
      <c r="H6" s="44"/>
      <c r="I6" s="44"/>
      <c r="J6" s="44"/>
      <c r="K6" s="44"/>
    </row>
    <row r="7" spans="1:11" ht="18" customHeight="1" x14ac:dyDescent="0.3">
      <c r="A7" s="1"/>
      <c r="B7" s="44"/>
      <c r="C7" s="44"/>
      <c r="D7" s="44"/>
      <c r="E7" s="44"/>
      <c r="F7" s="44"/>
      <c r="G7" s="44"/>
      <c r="H7" s="44"/>
      <c r="I7" s="44"/>
      <c r="J7" s="44"/>
      <c r="K7" s="44"/>
    </row>
    <row r="8" spans="1:11" ht="18" customHeight="1" x14ac:dyDescent="0.3">
      <c r="A8" s="1"/>
      <c r="B8" s="44"/>
      <c r="C8" s="44"/>
      <c r="D8" s="44"/>
      <c r="E8" s="44"/>
      <c r="F8" s="44"/>
      <c r="G8" s="44"/>
      <c r="H8" s="44"/>
      <c r="I8" s="44"/>
      <c r="J8" s="44"/>
      <c r="K8" s="44"/>
    </row>
    <row r="9" spans="1:11" ht="18" customHeight="1" x14ac:dyDescent="0.3">
      <c r="A9" s="1"/>
      <c r="B9" s="44"/>
      <c r="C9" s="44"/>
      <c r="D9" s="44"/>
      <c r="E9" s="44"/>
      <c r="F9" s="44"/>
      <c r="G9" s="44"/>
      <c r="H9" s="44"/>
      <c r="I9" s="44"/>
      <c r="J9" s="44"/>
      <c r="K9" s="44"/>
    </row>
    <row r="10" spans="1:11" ht="18" customHeight="1" x14ac:dyDescent="0.3">
      <c r="A10" s="1"/>
      <c r="B10" s="44"/>
      <c r="C10" s="44"/>
      <c r="D10" s="44"/>
      <c r="E10" s="44"/>
      <c r="F10" s="44"/>
      <c r="G10" s="44"/>
      <c r="H10" s="44"/>
      <c r="I10" s="44"/>
      <c r="J10" s="44"/>
      <c r="K10" s="44"/>
    </row>
    <row r="11" spans="1:11" ht="18" customHeight="1" x14ac:dyDescent="0.3">
      <c r="A11" s="1"/>
      <c r="B11" s="1"/>
      <c r="C11" s="1"/>
      <c r="D11" s="1"/>
      <c r="E11" s="1"/>
      <c r="F11" s="1"/>
      <c r="G11" s="1"/>
      <c r="H11" s="1"/>
      <c r="I11" s="1"/>
      <c r="J11" s="1"/>
      <c r="K11" s="1"/>
    </row>
    <row r="12" spans="1:11" ht="18" customHeight="1" x14ac:dyDescent="0.3">
      <c r="A12" s="1"/>
      <c r="B12" s="48"/>
      <c r="C12" s="44"/>
      <c r="D12" s="44"/>
      <c r="E12" s="44"/>
      <c r="F12" s="44"/>
      <c r="G12" s="44"/>
      <c r="H12" s="44"/>
      <c r="I12" s="44"/>
      <c r="J12" s="44"/>
      <c r="K12" s="44"/>
    </row>
    <row r="13" spans="1:11" ht="18" customHeight="1" x14ac:dyDescent="0.3">
      <c r="A13" s="1"/>
      <c r="B13" s="1"/>
      <c r="C13" s="1"/>
      <c r="D13" s="1"/>
      <c r="E13" s="1"/>
      <c r="F13" s="1"/>
      <c r="G13" s="1"/>
      <c r="H13" s="1"/>
      <c r="I13" s="1"/>
      <c r="J13" s="1"/>
      <c r="K13" s="1"/>
    </row>
    <row r="14" spans="1:11" ht="18" customHeight="1" x14ac:dyDescent="0.3">
      <c r="A14" s="1"/>
      <c r="B14" s="53" t="s">
        <v>0</v>
      </c>
      <c r="C14" s="44"/>
      <c r="D14" s="44"/>
      <c r="E14" s="44"/>
      <c r="F14" s="44"/>
      <c r="G14" s="44"/>
      <c r="H14" s="44"/>
      <c r="I14" s="44"/>
      <c r="J14" s="44"/>
      <c r="K14" s="44"/>
    </row>
    <row r="15" spans="1:11" ht="18" customHeight="1" x14ac:dyDescent="0.3">
      <c r="A15" s="1"/>
      <c r="B15" s="44"/>
      <c r="C15" s="44"/>
      <c r="D15" s="44"/>
      <c r="E15" s="44"/>
      <c r="F15" s="44"/>
      <c r="G15" s="44"/>
      <c r="H15" s="44"/>
      <c r="I15" s="44"/>
      <c r="J15" s="44"/>
      <c r="K15" s="44"/>
    </row>
    <row r="16" spans="1:11" ht="18" customHeight="1" x14ac:dyDescent="0.3">
      <c r="A16" s="1"/>
      <c r="B16" s="44"/>
      <c r="C16" s="44"/>
      <c r="D16" s="44"/>
      <c r="E16" s="44"/>
      <c r="F16" s="44"/>
      <c r="G16" s="44"/>
      <c r="H16" s="44"/>
      <c r="I16" s="44"/>
      <c r="J16" s="44"/>
      <c r="K16" s="44"/>
    </row>
    <row r="17" spans="1:11" ht="18" customHeight="1" x14ac:dyDescent="0.3">
      <c r="A17" s="1"/>
      <c r="B17" s="1"/>
      <c r="C17" s="1"/>
      <c r="D17" s="1"/>
      <c r="E17" s="1"/>
      <c r="F17" s="1"/>
      <c r="G17" s="1"/>
      <c r="H17" s="1"/>
      <c r="I17" s="1"/>
      <c r="J17" s="1"/>
      <c r="K17" s="1"/>
    </row>
    <row r="18" spans="1:11" ht="18" customHeight="1" x14ac:dyDescent="0.3">
      <c r="A18" s="1"/>
      <c r="B18" s="47" t="s">
        <v>1</v>
      </c>
      <c r="C18" s="44"/>
      <c r="D18" s="44"/>
      <c r="E18" s="44"/>
      <c r="F18" s="44"/>
      <c r="G18" s="44"/>
      <c r="H18" s="44"/>
      <c r="I18" s="44"/>
      <c r="J18" s="44"/>
      <c r="K18" s="44"/>
    </row>
    <row r="19" spans="1:11" ht="18" customHeight="1" x14ac:dyDescent="0.3">
      <c r="A19" s="1"/>
      <c r="B19" s="1"/>
      <c r="C19" s="1"/>
      <c r="D19" s="1"/>
      <c r="E19" s="1"/>
      <c r="F19" s="1"/>
      <c r="G19" s="1"/>
      <c r="H19" s="1"/>
      <c r="I19" s="1"/>
      <c r="J19" s="1"/>
      <c r="K19" s="1"/>
    </row>
    <row r="20" spans="1:11" ht="18" customHeight="1" x14ac:dyDescent="0.3">
      <c r="A20" s="1"/>
      <c r="B20" s="52" t="s">
        <v>2</v>
      </c>
      <c r="C20" s="44"/>
      <c r="D20" s="44"/>
      <c r="E20" s="44"/>
      <c r="F20" s="44"/>
      <c r="G20" s="44"/>
      <c r="H20" s="44"/>
      <c r="I20" s="44"/>
      <c r="J20" s="44"/>
      <c r="K20" s="44"/>
    </row>
    <row r="21" spans="1:11" ht="18" customHeight="1" x14ac:dyDescent="0.3">
      <c r="A21" s="1"/>
      <c r="B21" s="44"/>
      <c r="C21" s="44"/>
      <c r="D21" s="44"/>
      <c r="E21" s="44"/>
      <c r="F21" s="44"/>
      <c r="G21" s="44"/>
      <c r="H21" s="44"/>
      <c r="I21" s="44"/>
      <c r="J21" s="44"/>
      <c r="K21" s="44"/>
    </row>
    <row r="22" spans="1:11" ht="18" customHeight="1" x14ac:dyDescent="0.3">
      <c r="A22" s="1"/>
      <c r="B22" s="1"/>
      <c r="C22" s="1"/>
      <c r="D22" s="1"/>
      <c r="E22" s="1"/>
      <c r="F22" s="1"/>
      <c r="G22" s="1"/>
      <c r="H22" s="1"/>
      <c r="I22" s="1"/>
      <c r="J22" s="1"/>
      <c r="K22" s="1"/>
    </row>
    <row r="23" spans="1:11" ht="18" customHeight="1" x14ac:dyDescent="0.3">
      <c r="A23" s="1"/>
      <c r="B23" s="1"/>
      <c r="C23" s="1"/>
      <c r="D23" s="1"/>
      <c r="E23" s="1"/>
      <c r="F23" s="1"/>
      <c r="G23" s="1"/>
      <c r="H23" s="1"/>
      <c r="I23" s="1"/>
      <c r="J23" s="1"/>
      <c r="K23" s="1"/>
    </row>
    <row r="24" spans="1:11" ht="18" customHeight="1" x14ac:dyDescent="0.3">
      <c r="A24" s="1"/>
      <c r="B24" s="50" t="s">
        <v>3</v>
      </c>
      <c r="C24" s="44"/>
      <c r="D24" s="44"/>
      <c r="E24" s="44"/>
      <c r="F24" s="44"/>
      <c r="G24" s="44"/>
      <c r="H24" s="44"/>
      <c r="I24" s="44"/>
      <c r="J24" s="44"/>
      <c r="K24" s="44"/>
    </row>
    <row r="25" spans="1:11" ht="18" customHeight="1" x14ac:dyDescent="0.3">
      <c r="A25" s="1"/>
      <c r="B25" s="45" t="s">
        <v>4</v>
      </c>
      <c r="C25" s="46"/>
      <c r="D25" s="46"/>
      <c r="E25" s="46"/>
      <c r="F25" s="46"/>
      <c r="G25" s="46"/>
      <c r="H25" s="46"/>
      <c r="I25" s="46"/>
      <c r="J25" s="46"/>
      <c r="K25" s="46"/>
    </row>
    <row r="26" spans="1:11" ht="18" customHeight="1" x14ac:dyDescent="0.3">
      <c r="A26" s="1"/>
      <c r="B26" s="45" t="s">
        <v>5</v>
      </c>
      <c r="C26" s="46"/>
      <c r="D26" s="46"/>
      <c r="E26" s="46"/>
      <c r="F26" s="46"/>
      <c r="G26" s="46"/>
      <c r="H26" s="46"/>
      <c r="I26" s="46"/>
      <c r="J26" s="46"/>
      <c r="K26" s="46"/>
    </row>
    <row r="27" spans="1:11" ht="18" customHeight="1" x14ac:dyDescent="0.3">
      <c r="A27" s="1"/>
      <c r="B27" s="45" t="s">
        <v>6</v>
      </c>
      <c r="C27" s="46"/>
      <c r="D27" s="46"/>
      <c r="E27" s="46"/>
      <c r="F27" s="46"/>
      <c r="G27" s="46"/>
      <c r="H27" s="46"/>
      <c r="I27" s="46"/>
      <c r="J27" s="46"/>
      <c r="K27" s="46"/>
    </row>
    <row r="28" spans="1:11" ht="18" customHeight="1" x14ac:dyDescent="0.3">
      <c r="A28" s="1"/>
      <c r="B28" s="1"/>
      <c r="C28" s="1"/>
      <c r="D28" s="1"/>
      <c r="E28" s="1"/>
      <c r="F28" s="1"/>
      <c r="G28" s="1"/>
      <c r="H28" s="1"/>
      <c r="I28" s="1"/>
      <c r="J28" s="1"/>
      <c r="K28" s="1"/>
    </row>
    <row r="29" spans="1:11" ht="18" customHeight="1" x14ac:dyDescent="0.35">
      <c r="A29" s="1"/>
      <c r="B29" s="49" t="s">
        <v>7</v>
      </c>
      <c r="C29" s="44"/>
      <c r="D29" s="44"/>
      <c r="E29" s="44"/>
      <c r="F29" s="44"/>
      <c r="G29" s="44"/>
      <c r="H29" s="44"/>
      <c r="I29" s="44"/>
      <c r="J29" s="44"/>
      <c r="K29" s="44"/>
    </row>
    <row r="30" spans="1:11" ht="18" customHeight="1" x14ac:dyDescent="0.3">
      <c r="A30" s="1"/>
      <c r="B30" s="1"/>
      <c r="C30" s="1"/>
      <c r="D30" s="1"/>
      <c r="E30" s="1"/>
      <c r="F30" s="1"/>
      <c r="G30" s="1"/>
      <c r="H30" s="1"/>
      <c r="I30" s="1"/>
      <c r="J30" s="1"/>
      <c r="K30" s="1"/>
    </row>
    <row r="31" spans="1:11" ht="18" customHeight="1" x14ac:dyDescent="0.3">
      <c r="A31" s="1"/>
      <c r="B31" s="43" t="s">
        <v>8</v>
      </c>
      <c r="C31" s="44"/>
      <c r="D31" s="44"/>
      <c r="E31" s="44"/>
      <c r="F31" s="44"/>
      <c r="G31" s="44"/>
      <c r="H31" s="44"/>
      <c r="I31" s="44"/>
      <c r="J31" s="44"/>
      <c r="K31" s="44"/>
    </row>
    <row r="32" spans="1:11" ht="18" customHeight="1" x14ac:dyDescent="0.3">
      <c r="A32" s="1"/>
      <c r="B32" s="1"/>
      <c r="C32" s="1"/>
      <c r="D32" s="1"/>
      <c r="E32" s="1"/>
      <c r="F32" s="1"/>
      <c r="G32" s="1"/>
      <c r="H32" s="1"/>
      <c r="I32" s="1"/>
      <c r="J32" s="1"/>
      <c r="K32" s="1"/>
    </row>
    <row r="33" spans="1:11" ht="18" customHeight="1" x14ac:dyDescent="0.3">
      <c r="A33" s="1"/>
      <c r="B33" s="51" t="s">
        <v>9</v>
      </c>
      <c r="C33" s="44"/>
      <c r="D33" s="44"/>
      <c r="E33" s="44"/>
      <c r="F33" s="44"/>
      <c r="G33" s="44"/>
      <c r="H33" s="44"/>
      <c r="I33" s="44"/>
      <c r="J33" s="44"/>
      <c r="K33" s="44"/>
    </row>
    <row r="34" spans="1:11" ht="18" customHeight="1" x14ac:dyDescent="0.3">
      <c r="A34" s="1"/>
      <c r="B34" s="44"/>
      <c r="C34" s="44"/>
      <c r="D34" s="44"/>
      <c r="E34" s="44"/>
      <c r="F34" s="44"/>
      <c r="G34" s="44"/>
      <c r="H34" s="44"/>
      <c r="I34" s="44"/>
      <c r="J34" s="44"/>
      <c r="K34" s="44"/>
    </row>
    <row r="35" spans="1:11" ht="18" customHeight="1" x14ac:dyDescent="0.3">
      <c r="A35" s="1"/>
      <c r="B35" s="44"/>
      <c r="C35" s="44"/>
      <c r="D35" s="44"/>
      <c r="E35" s="44"/>
      <c r="F35" s="44"/>
      <c r="G35" s="44"/>
      <c r="H35" s="44"/>
      <c r="I35" s="44"/>
      <c r="J35" s="44"/>
      <c r="K35" s="44"/>
    </row>
    <row r="36" spans="1:11" ht="18" customHeight="1" x14ac:dyDescent="0.3">
      <c r="A36" s="1"/>
      <c r="B36" s="44"/>
      <c r="C36" s="44"/>
      <c r="D36" s="44"/>
      <c r="E36" s="44"/>
      <c r="F36" s="44"/>
      <c r="G36" s="44"/>
      <c r="H36" s="44"/>
      <c r="I36" s="44"/>
      <c r="J36" s="44"/>
      <c r="K36" s="44"/>
    </row>
    <row r="37" spans="1:11" ht="18" customHeight="1" x14ac:dyDescent="0.3">
      <c r="A37" s="1"/>
      <c r="B37" s="44"/>
      <c r="C37" s="44"/>
      <c r="D37" s="44"/>
      <c r="E37" s="44"/>
      <c r="F37" s="44"/>
      <c r="G37" s="44"/>
      <c r="H37" s="44"/>
      <c r="I37" s="44"/>
      <c r="J37" s="44"/>
      <c r="K37" s="44"/>
    </row>
    <row r="38" spans="1:11" ht="18" customHeight="1" x14ac:dyDescent="0.3">
      <c r="A38" s="1"/>
      <c r="B38" s="1"/>
      <c r="C38" s="1"/>
      <c r="D38" s="1"/>
      <c r="E38" s="1"/>
      <c r="F38" s="1"/>
      <c r="G38" s="1"/>
      <c r="H38" s="1"/>
      <c r="I38" s="1"/>
      <c r="J38" s="1"/>
      <c r="K38" s="1"/>
    </row>
    <row r="39" spans="1:11" ht="18" customHeight="1" x14ac:dyDescent="0.3">
      <c r="A39" s="1"/>
      <c r="B39" s="1"/>
      <c r="C39" s="1"/>
      <c r="D39" s="1"/>
      <c r="E39" s="1"/>
      <c r="F39" s="1"/>
      <c r="G39" s="1"/>
      <c r="H39" s="1"/>
      <c r="I39" s="1"/>
      <c r="J39" s="1"/>
      <c r="K39" s="1"/>
    </row>
    <row r="40" spans="1:11" ht="18" customHeight="1" x14ac:dyDescent="0.3">
      <c r="A40" s="1"/>
      <c r="B40" s="1"/>
      <c r="C40" s="1"/>
      <c r="D40" s="1"/>
      <c r="E40" s="1"/>
      <c r="F40" s="1"/>
      <c r="G40" s="1"/>
      <c r="H40" s="1"/>
      <c r="I40" s="1"/>
      <c r="J40" s="1"/>
      <c r="K40" s="1"/>
    </row>
    <row r="41" spans="1:11" ht="18" customHeight="1" x14ac:dyDescent="0.3">
      <c r="A41" s="1"/>
      <c r="B41" s="1"/>
      <c r="C41" s="1"/>
      <c r="D41" s="1"/>
      <c r="E41" s="1"/>
      <c r="F41" s="1"/>
      <c r="G41" s="1"/>
      <c r="H41" s="1"/>
      <c r="I41" s="1"/>
      <c r="J41" s="1"/>
      <c r="K41" s="1"/>
    </row>
  </sheetData>
  <sheetProtection algorithmName="SHA-512" hashValue="FJq6C7eKWj0EaZDpwsBghwjm5fkFnGmAxxDR+GD2f2RBIfjDCKFALlO/WysuMN9cwVOzt/bldHatOmDndxX2gQ==" saltValue="pW6ti75DyNeROc/wkyKVtw==" spinCount="100000" sheet="1" objects="1" scenarios="1"/>
  <mergeCells count="12">
    <mergeCell ref="B33:K37"/>
    <mergeCell ref="B20:K21"/>
    <mergeCell ref="B14:K16"/>
    <mergeCell ref="B2:K10"/>
    <mergeCell ref="B31:K31"/>
    <mergeCell ref="B26:K26"/>
    <mergeCell ref="B18:K18"/>
    <mergeCell ref="B27:K27"/>
    <mergeCell ref="B12:K12"/>
    <mergeCell ref="B29:K29"/>
    <mergeCell ref="B25:K25"/>
    <mergeCell ref="B24:K24"/>
  </mergeCells>
  <pageMargins left="0.3" right="0.3" top="0.4" bottom="0.4" header="0.2" footer="0.2"/>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41"/>
  <sheetViews>
    <sheetView showGridLines="0" rightToLeft="1" topLeftCell="A5" workbookViewId="0">
      <selection sqref="A1:D1"/>
    </sheetView>
  </sheetViews>
  <sheetFormatPr defaultRowHeight="14" x14ac:dyDescent="0.3"/>
  <cols>
    <col min="1" max="1" width="3" customWidth="1"/>
    <col min="2" max="2" width="34" customWidth="1"/>
    <col min="3" max="3" width="70" customWidth="1"/>
    <col min="4" max="4" width="3" customWidth="1"/>
  </cols>
  <sheetData>
    <row r="1" spans="1:4" ht="46" customHeight="1" x14ac:dyDescent="0.3">
      <c r="A1" s="56" t="s">
        <v>10</v>
      </c>
      <c r="B1" s="44"/>
      <c r="C1" s="44"/>
      <c r="D1" s="44"/>
    </row>
    <row r="2" spans="1:4" ht="20" customHeight="1" x14ac:dyDescent="0.3">
      <c r="A2" s="58" t="s">
        <v>11</v>
      </c>
      <c r="B2" s="44"/>
      <c r="C2" s="44"/>
      <c r="D2" s="44"/>
    </row>
    <row r="4" spans="1:4" ht="6" customHeight="1" x14ac:dyDescent="0.3"/>
    <row r="5" spans="1:4" ht="22" customHeight="1" x14ac:dyDescent="0.3">
      <c r="B5" s="57" t="s">
        <v>12</v>
      </c>
      <c r="C5" s="44"/>
      <c r="D5" s="44"/>
    </row>
    <row r="6" spans="1:4" ht="30" customHeight="1" x14ac:dyDescent="0.3">
      <c r="B6" s="2" t="s">
        <v>13</v>
      </c>
      <c r="C6" s="3" t="s">
        <v>14</v>
      </c>
    </row>
    <row r="7" spans="1:4" ht="30" customHeight="1" x14ac:dyDescent="0.3">
      <c r="B7" s="2" t="s">
        <v>15</v>
      </c>
      <c r="C7" s="3" t="s">
        <v>16</v>
      </c>
    </row>
    <row r="8" spans="1:4" ht="30" customHeight="1" x14ac:dyDescent="0.3">
      <c r="B8" s="2" t="s">
        <v>17</v>
      </c>
      <c r="C8" s="3" t="s">
        <v>18</v>
      </c>
    </row>
    <row r="9" spans="1:4" ht="30" customHeight="1" x14ac:dyDescent="0.3">
      <c r="B9" s="2" t="s">
        <v>19</v>
      </c>
      <c r="C9" s="3" t="s">
        <v>20</v>
      </c>
    </row>
    <row r="10" spans="1:4" ht="30" customHeight="1" x14ac:dyDescent="0.3">
      <c r="B10" s="2" t="s">
        <v>21</v>
      </c>
      <c r="C10" s="3" t="s">
        <v>22</v>
      </c>
    </row>
    <row r="11" spans="1:4" ht="30" customHeight="1" x14ac:dyDescent="0.3">
      <c r="B11" s="2" t="s">
        <v>23</v>
      </c>
      <c r="C11" s="3" t="s">
        <v>24</v>
      </c>
    </row>
    <row r="12" spans="1:4" ht="30" customHeight="1" x14ac:dyDescent="0.3">
      <c r="B12" s="2" t="s">
        <v>25</v>
      </c>
      <c r="C12" s="3" t="s">
        <v>26</v>
      </c>
    </row>
    <row r="13" spans="1:4" ht="30" customHeight="1" x14ac:dyDescent="0.3">
      <c r="B13" s="2" t="s">
        <v>27</v>
      </c>
      <c r="C13" s="3" t="s">
        <v>28</v>
      </c>
    </row>
    <row r="15" spans="1:4" ht="22" customHeight="1" x14ac:dyDescent="0.3">
      <c r="B15" s="57" t="s">
        <v>29</v>
      </c>
      <c r="C15" s="44"/>
      <c r="D15" s="44"/>
    </row>
    <row r="16" spans="1:4" ht="26" customHeight="1" x14ac:dyDescent="0.3">
      <c r="B16" s="4" t="s">
        <v>30</v>
      </c>
      <c r="C16" s="3" t="s">
        <v>31</v>
      </c>
    </row>
    <row r="17" spans="2:4" ht="26" customHeight="1" x14ac:dyDescent="0.3">
      <c r="B17" s="5" t="s">
        <v>32</v>
      </c>
      <c r="C17" s="3" t="s">
        <v>33</v>
      </c>
    </row>
    <row r="18" spans="2:4" ht="26" customHeight="1" x14ac:dyDescent="0.3">
      <c r="B18" s="6" t="s">
        <v>34</v>
      </c>
      <c r="C18" s="3" t="s">
        <v>35</v>
      </c>
    </row>
    <row r="19" spans="2:4" ht="26" customHeight="1" x14ac:dyDescent="0.3">
      <c r="B19" s="7" t="s">
        <v>36</v>
      </c>
      <c r="C19" s="3" t="s">
        <v>37</v>
      </c>
    </row>
    <row r="20" spans="2:4" ht="26" customHeight="1" x14ac:dyDescent="0.3">
      <c r="B20" s="8" t="s">
        <v>38</v>
      </c>
      <c r="C20" s="3" t="s">
        <v>39</v>
      </c>
    </row>
    <row r="22" spans="2:4" ht="22" customHeight="1" x14ac:dyDescent="0.3">
      <c r="B22" s="57" t="s">
        <v>40</v>
      </c>
      <c r="C22" s="44"/>
      <c r="D22" s="44"/>
    </row>
    <row r="23" spans="2:4" ht="26" customHeight="1" x14ac:dyDescent="0.3">
      <c r="B23" s="9" t="s">
        <v>41</v>
      </c>
      <c r="C23" s="3" t="s">
        <v>42</v>
      </c>
    </row>
    <row r="24" spans="2:4" ht="26" customHeight="1" x14ac:dyDescent="0.3">
      <c r="B24" s="10" t="s">
        <v>43</v>
      </c>
      <c r="C24" s="3" t="s">
        <v>44</v>
      </c>
    </row>
    <row r="25" spans="2:4" ht="26" customHeight="1" x14ac:dyDescent="0.3">
      <c r="B25" s="11" t="s">
        <v>45</v>
      </c>
      <c r="C25" s="3" t="s">
        <v>46</v>
      </c>
    </row>
    <row r="26" spans="2:4" ht="26" customHeight="1" x14ac:dyDescent="0.3">
      <c r="B26" s="12" t="s">
        <v>47</v>
      </c>
      <c r="C26" s="3" t="s">
        <v>48</v>
      </c>
    </row>
    <row r="27" spans="2:4" ht="26" customHeight="1" x14ac:dyDescent="0.3">
      <c r="B27" s="13" t="s">
        <v>49</v>
      </c>
      <c r="C27" s="3" t="s">
        <v>50</v>
      </c>
    </row>
    <row r="29" spans="2:4" ht="22" customHeight="1" x14ac:dyDescent="0.3">
      <c r="B29" s="57" t="s">
        <v>51</v>
      </c>
      <c r="C29" s="44"/>
      <c r="D29" s="44"/>
    </row>
    <row r="30" spans="2:4" ht="24" customHeight="1" x14ac:dyDescent="0.3">
      <c r="B30" s="14" t="s">
        <v>52</v>
      </c>
      <c r="C30" s="3" t="s">
        <v>53</v>
      </c>
    </row>
    <row r="31" spans="2:4" ht="24" customHeight="1" x14ac:dyDescent="0.3">
      <c r="B31" s="15" t="s">
        <v>54</v>
      </c>
      <c r="C31" s="3" t="s">
        <v>55</v>
      </c>
    </row>
    <row r="32" spans="2:4" ht="24" customHeight="1" x14ac:dyDescent="0.3">
      <c r="B32" s="16" t="s">
        <v>56</v>
      </c>
      <c r="C32" s="3" t="s">
        <v>57</v>
      </c>
    </row>
    <row r="33" spans="2:4" ht="24" customHeight="1" x14ac:dyDescent="0.3">
      <c r="B33" s="17" t="s">
        <v>58</v>
      </c>
      <c r="C33" s="3" t="s">
        <v>59</v>
      </c>
    </row>
    <row r="35" spans="2:4" ht="22" customHeight="1" x14ac:dyDescent="0.3">
      <c r="B35" s="57" t="s">
        <v>60</v>
      </c>
      <c r="C35" s="44"/>
      <c r="D35" s="44"/>
    </row>
    <row r="36" spans="2:4" ht="22" customHeight="1" x14ac:dyDescent="0.3">
      <c r="B36" s="54" t="s">
        <v>61</v>
      </c>
      <c r="C36" s="55"/>
    </row>
    <row r="37" spans="2:4" ht="22" customHeight="1" x14ac:dyDescent="0.3">
      <c r="B37" s="54" t="s">
        <v>62</v>
      </c>
      <c r="C37" s="55"/>
    </row>
    <row r="38" spans="2:4" ht="22" customHeight="1" x14ac:dyDescent="0.3">
      <c r="B38" s="54" t="s">
        <v>63</v>
      </c>
      <c r="C38" s="55"/>
    </row>
    <row r="39" spans="2:4" ht="22" customHeight="1" x14ac:dyDescent="0.3">
      <c r="B39" s="54" t="s">
        <v>64</v>
      </c>
      <c r="C39" s="55"/>
    </row>
    <row r="40" spans="2:4" ht="22" customHeight="1" x14ac:dyDescent="0.3">
      <c r="B40" s="54" t="s">
        <v>65</v>
      </c>
      <c r="C40" s="55"/>
    </row>
    <row r="41" spans="2:4" ht="22" customHeight="1" x14ac:dyDescent="0.3">
      <c r="B41" s="54" t="s">
        <v>66</v>
      </c>
      <c r="C41" s="55"/>
    </row>
  </sheetData>
  <sheetProtection algorithmName="SHA-512" hashValue="l24PPfJevF0A3Cx2AFMJamcqpJd1apcstQ4rW7b03k+DSRjHCL3hOrr8z80fS5dX4cYGGPjto2YkLAOCINbD2A==" saltValue="VYWqecYJ4qaw8OVoiOZtcQ==" spinCount="100000" sheet="1" objects="1" scenarios="1"/>
  <mergeCells count="13">
    <mergeCell ref="B41:C41"/>
    <mergeCell ref="B36:C36"/>
    <mergeCell ref="A2:D2"/>
    <mergeCell ref="B40:C40"/>
    <mergeCell ref="B15:D15"/>
    <mergeCell ref="B39:C39"/>
    <mergeCell ref="A1:D1"/>
    <mergeCell ref="B38:C38"/>
    <mergeCell ref="B5:D5"/>
    <mergeCell ref="B29:D29"/>
    <mergeCell ref="B22:D22"/>
    <mergeCell ref="B37:C37"/>
    <mergeCell ref="B35:D35"/>
  </mergeCells>
  <pageMargins left="0.3" right="0.3" top="0.4" bottom="0.4" header="0.2" footer="0.2"/>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2"/>
  <sheetViews>
    <sheetView showGridLines="0" rightToLeft="1" topLeftCell="A24" workbookViewId="0">
      <selection activeCell="Q6" sqref="Q6"/>
    </sheetView>
  </sheetViews>
  <sheetFormatPr defaultRowHeight="14" x14ac:dyDescent="0.3"/>
  <cols>
    <col min="1" max="1" width="3" customWidth="1"/>
    <col min="2" max="2" width="26" customWidth="1"/>
    <col min="3" max="3" width="14" customWidth="1"/>
    <col min="4" max="4" width="26" customWidth="1"/>
    <col min="5" max="5" width="14" customWidth="1"/>
    <col min="6" max="6" width="3" customWidth="1"/>
  </cols>
  <sheetData>
    <row r="1" spans="1:6" ht="46" customHeight="1" x14ac:dyDescent="0.3">
      <c r="A1" s="56" t="s">
        <v>67</v>
      </c>
      <c r="B1" s="44"/>
      <c r="C1" s="44"/>
      <c r="D1" s="44"/>
      <c r="E1" s="44"/>
      <c r="F1" s="44"/>
    </row>
    <row r="2" spans="1:6" ht="20" customHeight="1" x14ac:dyDescent="0.3">
      <c r="A2" s="58" t="s">
        <v>68</v>
      </c>
      <c r="B2" s="44"/>
      <c r="C2" s="44"/>
      <c r="D2" s="44"/>
      <c r="E2" s="44"/>
      <c r="F2" s="44"/>
    </row>
    <row r="4" spans="1:6" ht="22" customHeight="1" x14ac:dyDescent="0.3">
      <c r="B4" s="57" t="s">
        <v>69</v>
      </c>
      <c r="C4" s="44"/>
      <c r="D4" s="44"/>
    </row>
    <row r="5" spans="1:6" ht="22" customHeight="1" x14ac:dyDescent="0.3">
      <c r="B5" s="4" t="s">
        <v>30</v>
      </c>
      <c r="C5" s="18">
        <f>COUNTIF('مصفوفة مقارنة البنود'!$D$5:$D$51,"متطلب جديد")</f>
        <v>2</v>
      </c>
    </row>
    <row r="6" spans="1:6" ht="22" customHeight="1" x14ac:dyDescent="0.3">
      <c r="B6" s="5" t="s">
        <v>32</v>
      </c>
      <c r="C6" s="18">
        <f>COUNTIF('مصفوفة مقارنة البنود'!$D$5:$D$51,"تعديل جوهري")</f>
        <v>10</v>
      </c>
    </row>
    <row r="7" spans="1:6" ht="22" customHeight="1" x14ac:dyDescent="0.3">
      <c r="B7" s="6" t="s">
        <v>34</v>
      </c>
      <c r="C7" s="18">
        <f>COUNTIF('مصفوفة مقارنة البنود'!$D$5:$D$51,"إعادة ترتيب / إعادة ترقيم")</f>
        <v>3</v>
      </c>
    </row>
    <row r="8" spans="1:6" ht="22" customHeight="1" x14ac:dyDescent="0.3">
      <c r="B8" s="7" t="s">
        <v>36</v>
      </c>
      <c r="C8" s="18">
        <f>COUNTIF('مصفوفة مقارنة البنود'!$D$5:$D$51,"تحرير لغوي / توضيح الصياغة")</f>
        <v>14</v>
      </c>
    </row>
    <row r="9" spans="1:6" ht="22" customHeight="1" x14ac:dyDescent="0.3">
      <c r="B9" s="8" t="s">
        <v>38</v>
      </c>
      <c r="C9" s="18">
        <f>COUNTIF('مصفوفة مقارنة البنود'!$D$5:$D$51,"لا يوجد تغيير جوهري")</f>
        <v>18</v>
      </c>
    </row>
    <row r="10" spans="1:6" ht="15.5" x14ac:dyDescent="0.3">
      <c r="B10" s="19" t="s">
        <v>70</v>
      </c>
      <c r="C10" s="18">
        <f>COUNTA('مصفوفة مقارنة البنود'!$D$5:$D$51)</f>
        <v>47</v>
      </c>
    </row>
    <row r="12" spans="1:6" ht="22" customHeight="1" x14ac:dyDescent="0.3">
      <c r="B12" s="57" t="s">
        <v>71</v>
      </c>
      <c r="C12" s="44"/>
      <c r="D12" s="44"/>
    </row>
    <row r="13" spans="1:6" ht="22" customHeight="1" x14ac:dyDescent="0.3">
      <c r="B13" s="9" t="s">
        <v>41</v>
      </c>
      <c r="C13" s="18">
        <f>COUNTIF('مصفوفة مقارنة البنود'!$I$5:$I$51,"لم يبدأ")</f>
        <v>47</v>
      </c>
    </row>
    <row r="14" spans="1:6" ht="22" customHeight="1" x14ac:dyDescent="0.3">
      <c r="B14" s="10" t="s">
        <v>43</v>
      </c>
      <c r="C14" s="18">
        <f>COUNTIF('مصفوفة مقارنة البنود'!$I$5:$I$51,"قيد التنفيذ")</f>
        <v>0</v>
      </c>
    </row>
    <row r="15" spans="1:6" ht="22" customHeight="1" x14ac:dyDescent="0.3">
      <c r="B15" s="11" t="s">
        <v>45</v>
      </c>
      <c r="C15" s="18">
        <f>COUNTIF('مصفوفة مقارنة البنود'!$I$5:$I$51,"تم التنفيذ - بانتظار الأدلة")</f>
        <v>0</v>
      </c>
    </row>
    <row r="16" spans="1:6" ht="22" customHeight="1" x14ac:dyDescent="0.3">
      <c r="B16" s="12" t="s">
        <v>47</v>
      </c>
      <c r="C16" s="18">
        <f>COUNTIF('مصفوفة مقارنة البنود'!$I$5:$I$51,"مكتمل ومتحقق منه")</f>
        <v>0</v>
      </c>
    </row>
    <row r="17" spans="2:4" ht="22" customHeight="1" x14ac:dyDescent="0.3">
      <c r="B17" s="13" t="s">
        <v>49</v>
      </c>
      <c r="C17" s="18">
        <f>COUNTIF('مصفوفة مقارنة البنود'!$I$5:$I$51,"غير قابل للتطبيق")</f>
        <v>0</v>
      </c>
    </row>
    <row r="19" spans="2:4" ht="15.5" x14ac:dyDescent="0.3">
      <c r="B19" s="20" t="s">
        <v>72</v>
      </c>
      <c r="C19" s="21">
        <f>IFERROR(COUNTIF('مصفوفة مقارنة البنود'!$I$5:$I$51,"مكتمل ومتحقق منه")/COUNTA('مصفوفة مقارنة البنود'!$D$5:$D$51),0)</f>
        <v>0</v>
      </c>
    </row>
    <row r="21" spans="2:4" ht="22" customHeight="1" x14ac:dyDescent="0.3">
      <c r="B21" s="57" t="s">
        <v>73</v>
      </c>
      <c r="C21" s="44"/>
      <c r="D21" s="44"/>
    </row>
    <row r="22" spans="2:4" ht="22" customHeight="1" x14ac:dyDescent="0.3">
      <c r="B22" s="14" t="s">
        <v>52</v>
      </c>
      <c r="C22" s="18">
        <f>COUNTIF('مصفوفة مقارنة البنود'!$H$5:$H$51,"حرج")</f>
        <v>6</v>
      </c>
    </row>
    <row r="23" spans="2:4" ht="22" customHeight="1" x14ac:dyDescent="0.3">
      <c r="B23" s="15" t="s">
        <v>54</v>
      </c>
      <c r="C23" s="18">
        <f>COUNTIF('مصفوفة مقارنة البنود'!$H$5:$H$51,"مرتفع")</f>
        <v>4</v>
      </c>
    </row>
    <row r="24" spans="2:4" ht="22" customHeight="1" x14ac:dyDescent="0.3">
      <c r="B24" s="16" t="s">
        <v>56</v>
      </c>
      <c r="C24" s="18">
        <f>COUNTIF('مصفوفة مقارنة البنود'!$H$5:$H$51,"متوسط")</f>
        <v>6</v>
      </c>
    </row>
    <row r="25" spans="2:4" ht="22" customHeight="1" x14ac:dyDescent="0.3">
      <c r="B25" s="17" t="s">
        <v>58</v>
      </c>
      <c r="C25" s="18">
        <f>COUNTIF('مصفوفة مقارنة البنود'!$H$5:$H$51,"منخفض")</f>
        <v>31</v>
      </c>
    </row>
    <row r="27" spans="2:4" ht="22" customHeight="1" x14ac:dyDescent="0.3">
      <c r="B27" s="57" t="s">
        <v>74</v>
      </c>
      <c r="C27" s="44"/>
      <c r="D27" s="44"/>
    </row>
    <row r="28" spans="2:4" ht="22" customHeight="1" x14ac:dyDescent="0.3">
      <c r="B28" s="9" t="s">
        <v>41</v>
      </c>
      <c r="C28" s="18">
        <f>COUNTIF('القائمة الرئيسية للمستندات'!$F$5:$F$52,"لم يبدأ")</f>
        <v>47</v>
      </c>
    </row>
    <row r="29" spans="2:4" ht="22" customHeight="1" x14ac:dyDescent="0.3">
      <c r="B29" s="10" t="s">
        <v>43</v>
      </c>
      <c r="C29" s="18">
        <f>COUNTIF('القائمة الرئيسية للمستندات'!$F$5:$F$52,"قيد التنفيذ")</f>
        <v>0</v>
      </c>
    </row>
    <row r="30" spans="2:4" ht="22" customHeight="1" x14ac:dyDescent="0.3">
      <c r="B30" s="11" t="s">
        <v>45</v>
      </c>
      <c r="C30" s="18">
        <f>COUNTIF('القائمة الرئيسية للمستندات'!$F$5:$F$52,"تم التنفيذ - بانتظار الأدلة")</f>
        <v>1</v>
      </c>
    </row>
    <row r="31" spans="2:4" ht="22" customHeight="1" x14ac:dyDescent="0.3">
      <c r="B31" s="12" t="s">
        <v>47</v>
      </c>
      <c r="C31" s="18">
        <f>COUNTIF('القائمة الرئيسية للمستندات'!$F$5:$F$52,"مكتمل ومتحقق منه")</f>
        <v>0</v>
      </c>
    </row>
    <row r="32" spans="2:4" ht="22" customHeight="1" x14ac:dyDescent="0.3">
      <c r="B32" s="13" t="s">
        <v>49</v>
      </c>
      <c r="C32" s="18">
        <f>COUNTIF('القائمة الرئيسية للمستندات'!$F$5:$F$52,"غير قابل للتطبيق")</f>
        <v>0</v>
      </c>
    </row>
  </sheetData>
  <sheetProtection algorithmName="SHA-512" hashValue="6OhieyYoGk5xKTvzGSa3JVmhcVe7rR0cydNZjP2Fca+240AV1QhVkv2DfLG9R5eCnEnpcPqZVzxg1t0sGUzhWw==" saltValue="DtH9+WSlQIUpn5fud7vujw==" spinCount="100000" sheet="1" objects="1" scenarios="1"/>
  <mergeCells count="6">
    <mergeCell ref="A2:F2"/>
    <mergeCell ref="A1:F1"/>
    <mergeCell ref="B4:D4"/>
    <mergeCell ref="B27:D27"/>
    <mergeCell ref="B21:D21"/>
    <mergeCell ref="B12:D12"/>
  </mergeCells>
  <pageMargins left="0.3" right="0.3" top="0.4" bottom="0.4" header="0.2" footer="0.2"/>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1"/>
  <sheetViews>
    <sheetView showGridLines="0" rightToLeft="1" workbookViewId="0">
      <pane ySplit="4" topLeftCell="A34" activePane="bottomLeft" state="frozen"/>
      <selection pane="bottomLeft" activeCell="C10" sqref="C10"/>
    </sheetView>
  </sheetViews>
  <sheetFormatPr defaultRowHeight="14" x14ac:dyDescent="0.3"/>
  <cols>
    <col min="1" max="1" width="9" customWidth="1"/>
    <col min="2" max="2" width="12" customWidth="1"/>
    <col min="3" max="3" width="24" customWidth="1"/>
    <col min="4" max="4" width="16" customWidth="1"/>
    <col min="5" max="5" width="48" customWidth="1"/>
    <col min="6" max="7" width="42" customWidth="1"/>
    <col min="8" max="8" width="10" customWidth="1"/>
    <col min="9" max="9" width="22" customWidth="1"/>
    <col min="10" max="10" width="16" customWidth="1"/>
    <col min="11" max="11" width="13" customWidth="1"/>
    <col min="12" max="12" width="32" customWidth="1"/>
  </cols>
  <sheetData>
    <row r="1" spans="1:12" ht="46" customHeight="1" x14ac:dyDescent="0.3">
      <c r="A1" s="56" t="s">
        <v>75</v>
      </c>
      <c r="B1" s="44"/>
      <c r="C1" s="44"/>
      <c r="D1" s="44"/>
      <c r="E1" s="44"/>
      <c r="F1" s="44"/>
      <c r="G1" s="44"/>
      <c r="H1" s="44"/>
      <c r="I1" s="44"/>
      <c r="J1" s="44"/>
      <c r="K1" s="44"/>
      <c r="L1" s="44"/>
    </row>
    <row r="2" spans="1:12" ht="20" customHeight="1" x14ac:dyDescent="0.3">
      <c r="A2" s="58" t="s">
        <v>76</v>
      </c>
      <c r="B2" s="44"/>
      <c r="C2" s="44"/>
      <c r="D2" s="44"/>
      <c r="E2" s="44"/>
      <c r="F2" s="44"/>
      <c r="G2" s="44"/>
      <c r="H2" s="44"/>
      <c r="I2" s="44"/>
      <c r="J2" s="44"/>
      <c r="K2" s="44"/>
      <c r="L2" s="44"/>
    </row>
    <row r="4" spans="1:12" ht="48" customHeight="1" x14ac:dyDescent="0.3">
      <c r="A4" s="22" t="s">
        <v>77</v>
      </c>
      <c r="B4" s="22" t="s">
        <v>78</v>
      </c>
      <c r="C4" s="22" t="s">
        <v>79</v>
      </c>
      <c r="D4" s="22" t="s">
        <v>80</v>
      </c>
      <c r="E4" s="22" t="s">
        <v>81</v>
      </c>
      <c r="F4" s="22" t="s">
        <v>82</v>
      </c>
      <c r="G4" s="22" t="s">
        <v>83</v>
      </c>
      <c r="H4" s="22" t="s">
        <v>84</v>
      </c>
      <c r="I4" s="22" t="s">
        <v>85</v>
      </c>
      <c r="J4" s="22" t="s">
        <v>86</v>
      </c>
      <c r="K4" s="22" t="s">
        <v>87</v>
      </c>
      <c r="L4" s="22" t="s">
        <v>88</v>
      </c>
    </row>
    <row r="5" spans="1:12" ht="73.5" customHeight="1" x14ac:dyDescent="0.3">
      <c r="A5" s="23" t="s">
        <v>89</v>
      </c>
      <c r="B5" s="24" t="s">
        <v>89</v>
      </c>
      <c r="C5" s="25" t="s">
        <v>90</v>
      </c>
      <c r="D5" s="26" t="s">
        <v>32</v>
      </c>
      <c r="E5" s="3" t="s">
        <v>91</v>
      </c>
      <c r="F5" s="3" t="s">
        <v>92</v>
      </c>
      <c r="G5" s="3" t="s">
        <v>93</v>
      </c>
      <c r="H5" s="27" t="s">
        <v>52</v>
      </c>
      <c r="I5" s="28" t="s">
        <v>41</v>
      </c>
      <c r="J5" s="3"/>
      <c r="K5" s="29"/>
      <c r="L5" s="3"/>
    </row>
    <row r="6" spans="1:12" ht="62" customHeight="1" x14ac:dyDescent="0.3">
      <c r="A6" s="23" t="s">
        <v>94</v>
      </c>
      <c r="B6" s="24" t="s">
        <v>94</v>
      </c>
      <c r="C6" s="25" t="s">
        <v>95</v>
      </c>
      <c r="D6" s="30" t="s">
        <v>36</v>
      </c>
      <c r="E6" s="3" t="s">
        <v>96</v>
      </c>
      <c r="F6" s="3" t="s">
        <v>97</v>
      </c>
      <c r="G6" s="3" t="s">
        <v>98</v>
      </c>
      <c r="H6" s="31" t="s">
        <v>58</v>
      </c>
      <c r="I6" s="28" t="s">
        <v>41</v>
      </c>
      <c r="J6" s="3"/>
      <c r="K6" s="29"/>
      <c r="L6" s="3"/>
    </row>
    <row r="7" spans="1:12" ht="62" customHeight="1" x14ac:dyDescent="0.3">
      <c r="A7" s="23" t="s">
        <v>99</v>
      </c>
      <c r="B7" s="24" t="s">
        <v>99</v>
      </c>
      <c r="C7" s="25" t="s">
        <v>100</v>
      </c>
      <c r="D7" s="32" t="s">
        <v>38</v>
      </c>
      <c r="E7" s="3" t="s">
        <v>101</v>
      </c>
      <c r="F7" s="3" t="s">
        <v>102</v>
      </c>
      <c r="G7" s="3" t="s">
        <v>98</v>
      </c>
      <c r="H7" s="31" t="s">
        <v>58</v>
      </c>
      <c r="I7" s="28" t="s">
        <v>41</v>
      </c>
      <c r="J7" s="3"/>
      <c r="K7" s="29"/>
      <c r="L7" s="3"/>
    </row>
    <row r="8" spans="1:12" ht="62" customHeight="1" x14ac:dyDescent="0.3">
      <c r="A8" s="23" t="s">
        <v>103</v>
      </c>
      <c r="B8" s="24" t="s">
        <v>104</v>
      </c>
      <c r="C8" s="25" t="s">
        <v>105</v>
      </c>
      <c r="D8" s="26" t="s">
        <v>32</v>
      </c>
      <c r="E8" s="3" t="s">
        <v>106</v>
      </c>
      <c r="F8" s="3" t="s">
        <v>107</v>
      </c>
      <c r="G8" s="3" t="s">
        <v>108</v>
      </c>
      <c r="H8" s="33" t="s">
        <v>56</v>
      </c>
      <c r="I8" s="28" t="s">
        <v>41</v>
      </c>
      <c r="J8" s="3"/>
      <c r="K8" s="29"/>
      <c r="L8" s="3"/>
    </row>
    <row r="9" spans="1:12" ht="62" customHeight="1" x14ac:dyDescent="0.3">
      <c r="A9" s="23" t="s">
        <v>109</v>
      </c>
      <c r="B9" s="24" t="s">
        <v>109</v>
      </c>
      <c r="C9" s="25" t="s">
        <v>110</v>
      </c>
      <c r="D9" s="32" t="s">
        <v>38</v>
      </c>
      <c r="E9" s="3" t="s">
        <v>111</v>
      </c>
      <c r="F9" s="3" t="s">
        <v>102</v>
      </c>
      <c r="G9" s="3" t="s">
        <v>98</v>
      </c>
      <c r="H9" s="31" t="s">
        <v>58</v>
      </c>
      <c r="I9" s="28" t="s">
        <v>41</v>
      </c>
      <c r="J9" s="3"/>
      <c r="K9" s="29"/>
      <c r="L9" s="3"/>
    </row>
    <row r="10" spans="1:12" ht="62" customHeight="1" x14ac:dyDescent="0.3">
      <c r="A10" s="23" t="s">
        <v>112</v>
      </c>
      <c r="B10" s="24" t="s">
        <v>112</v>
      </c>
      <c r="C10" s="25" t="s">
        <v>113</v>
      </c>
      <c r="D10" s="30" t="s">
        <v>36</v>
      </c>
      <c r="E10" s="3" t="s">
        <v>114</v>
      </c>
      <c r="F10" s="3" t="s">
        <v>115</v>
      </c>
      <c r="G10" s="3" t="s">
        <v>98</v>
      </c>
      <c r="H10" s="31" t="s">
        <v>58</v>
      </c>
      <c r="I10" s="28" t="s">
        <v>41</v>
      </c>
      <c r="J10" s="3"/>
      <c r="K10" s="29"/>
      <c r="L10" s="3"/>
    </row>
    <row r="11" spans="1:12" ht="62" customHeight="1" x14ac:dyDescent="0.3">
      <c r="A11" s="23" t="s">
        <v>116</v>
      </c>
      <c r="B11" s="24" t="s">
        <v>117</v>
      </c>
      <c r="C11" s="25" t="s">
        <v>118</v>
      </c>
      <c r="D11" s="34" t="s">
        <v>30</v>
      </c>
      <c r="E11" s="3" t="s">
        <v>119</v>
      </c>
      <c r="F11" s="3" t="s">
        <v>120</v>
      </c>
      <c r="G11" s="3" t="s">
        <v>121</v>
      </c>
      <c r="H11" s="35" t="s">
        <v>54</v>
      </c>
      <c r="I11" s="28" t="s">
        <v>41</v>
      </c>
      <c r="J11" s="3"/>
      <c r="K11" s="29"/>
      <c r="L11" s="3"/>
    </row>
    <row r="12" spans="1:12" ht="62" customHeight="1" x14ac:dyDescent="0.3">
      <c r="A12" s="23" t="s">
        <v>122</v>
      </c>
      <c r="B12" s="24" t="s">
        <v>122</v>
      </c>
      <c r="C12" s="25" t="s">
        <v>123</v>
      </c>
      <c r="D12" s="26" t="s">
        <v>32</v>
      </c>
      <c r="E12" s="3" t="s">
        <v>124</v>
      </c>
      <c r="F12" s="3" t="s">
        <v>125</v>
      </c>
      <c r="G12" s="3" t="s">
        <v>126</v>
      </c>
      <c r="H12" s="27" t="s">
        <v>52</v>
      </c>
      <c r="I12" s="28" t="s">
        <v>41</v>
      </c>
      <c r="J12" s="3"/>
      <c r="K12" s="29"/>
      <c r="L12" s="3"/>
    </row>
    <row r="13" spans="1:12" ht="62" customHeight="1" x14ac:dyDescent="0.3">
      <c r="A13" s="23" t="s">
        <v>127</v>
      </c>
      <c r="B13" s="24" t="s">
        <v>127</v>
      </c>
      <c r="C13" s="25" t="s">
        <v>128</v>
      </c>
      <c r="D13" s="26" t="s">
        <v>32</v>
      </c>
      <c r="E13" s="3" t="s">
        <v>129</v>
      </c>
      <c r="F13" s="3" t="s">
        <v>130</v>
      </c>
      <c r="G13" s="3" t="s">
        <v>131</v>
      </c>
      <c r="H13" s="35" t="s">
        <v>54</v>
      </c>
      <c r="I13" s="28" t="s">
        <v>41</v>
      </c>
      <c r="J13" s="3"/>
      <c r="K13" s="29"/>
      <c r="L13" s="3"/>
    </row>
    <row r="14" spans="1:12" ht="62" customHeight="1" x14ac:dyDescent="0.3">
      <c r="A14" s="23" t="s">
        <v>132</v>
      </c>
      <c r="B14" s="24" t="s">
        <v>132</v>
      </c>
      <c r="C14" s="25" t="s">
        <v>133</v>
      </c>
      <c r="D14" s="30" t="s">
        <v>36</v>
      </c>
      <c r="E14" s="3" t="s">
        <v>134</v>
      </c>
      <c r="F14" s="3" t="s">
        <v>135</v>
      </c>
      <c r="G14" s="3" t="s">
        <v>136</v>
      </c>
      <c r="H14" s="31" t="s">
        <v>58</v>
      </c>
      <c r="I14" s="28" t="s">
        <v>41</v>
      </c>
      <c r="J14" s="3"/>
      <c r="K14" s="29"/>
      <c r="L14" s="3"/>
    </row>
    <row r="15" spans="1:12" ht="62" customHeight="1" x14ac:dyDescent="0.3">
      <c r="A15" s="23" t="s">
        <v>137</v>
      </c>
      <c r="B15" s="24" t="s">
        <v>137</v>
      </c>
      <c r="C15" s="25" t="s">
        <v>138</v>
      </c>
      <c r="D15" s="30" t="s">
        <v>36</v>
      </c>
      <c r="E15" s="3" t="s">
        <v>139</v>
      </c>
      <c r="F15" s="3" t="s">
        <v>140</v>
      </c>
      <c r="G15" s="3" t="s">
        <v>141</v>
      </c>
      <c r="H15" s="31" t="s">
        <v>58</v>
      </c>
      <c r="I15" s="28" t="s">
        <v>41</v>
      </c>
      <c r="J15" s="3"/>
      <c r="K15" s="29"/>
      <c r="L15" s="3"/>
    </row>
    <row r="16" spans="1:12" ht="62" customHeight="1" x14ac:dyDescent="0.3">
      <c r="A16" s="23" t="s">
        <v>142</v>
      </c>
      <c r="B16" s="24" t="s">
        <v>142</v>
      </c>
      <c r="C16" s="25" t="s">
        <v>143</v>
      </c>
      <c r="D16" s="26" t="s">
        <v>32</v>
      </c>
      <c r="E16" s="3" t="s">
        <v>144</v>
      </c>
      <c r="F16" s="3" t="s">
        <v>145</v>
      </c>
      <c r="G16" s="3" t="s">
        <v>146</v>
      </c>
      <c r="H16" s="27" t="s">
        <v>52</v>
      </c>
      <c r="I16" s="28" t="s">
        <v>41</v>
      </c>
      <c r="J16" s="3"/>
      <c r="K16" s="29"/>
      <c r="L16" s="3"/>
    </row>
    <row r="17" spans="1:12" ht="62" customHeight="1" x14ac:dyDescent="0.3">
      <c r="A17" s="23" t="s">
        <v>147</v>
      </c>
      <c r="B17" s="24" t="s">
        <v>147</v>
      </c>
      <c r="C17" s="25" t="s">
        <v>148</v>
      </c>
      <c r="D17" s="32" t="s">
        <v>38</v>
      </c>
      <c r="E17" s="3" t="s">
        <v>149</v>
      </c>
      <c r="F17" s="3" t="s">
        <v>102</v>
      </c>
      <c r="G17" s="3" t="s">
        <v>98</v>
      </c>
      <c r="H17" s="31" t="s">
        <v>58</v>
      </c>
      <c r="I17" s="28" t="s">
        <v>41</v>
      </c>
      <c r="J17" s="3"/>
      <c r="K17" s="29"/>
      <c r="L17" s="3"/>
    </row>
    <row r="18" spans="1:12" ht="62" customHeight="1" x14ac:dyDescent="0.3">
      <c r="A18" s="23" t="s">
        <v>150</v>
      </c>
      <c r="B18" s="24" t="s">
        <v>150</v>
      </c>
      <c r="C18" s="25" t="s">
        <v>151</v>
      </c>
      <c r="D18" s="30" t="s">
        <v>36</v>
      </c>
      <c r="E18" s="3" t="s">
        <v>152</v>
      </c>
      <c r="F18" s="3" t="s">
        <v>153</v>
      </c>
      <c r="G18" s="3" t="s">
        <v>154</v>
      </c>
      <c r="H18" s="31" t="s">
        <v>58</v>
      </c>
      <c r="I18" s="28" t="s">
        <v>41</v>
      </c>
      <c r="J18" s="3"/>
      <c r="K18" s="29"/>
      <c r="L18" s="3"/>
    </row>
    <row r="19" spans="1:12" ht="62" customHeight="1" x14ac:dyDescent="0.3">
      <c r="A19" s="23" t="s">
        <v>155</v>
      </c>
      <c r="B19" s="24" t="s">
        <v>155</v>
      </c>
      <c r="C19" s="25" t="s">
        <v>156</v>
      </c>
      <c r="D19" s="30" t="s">
        <v>36</v>
      </c>
      <c r="E19" s="3" t="s">
        <v>157</v>
      </c>
      <c r="F19" s="3" t="s">
        <v>158</v>
      </c>
      <c r="G19" s="3" t="s">
        <v>159</v>
      </c>
      <c r="H19" s="31" t="s">
        <v>58</v>
      </c>
      <c r="I19" s="28" t="s">
        <v>41</v>
      </c>
      <c r="J19" s="3"/>
      <c r="K19" s="29"/>
      <c r="L19" s="3"/>
    </row>
    <row r="20" spans="1:12" ht="62" customHeight="1" x14ac:dyDescent="0.3">
      <c r="A20" s="23" t="s">
        <v>160</v>
      </c>
      <c r="B20" s="24" t="s">
        <v>160</v>
      </c>
      <c r="C20" s="25" t="s">
        <v>161</v>
      </c>
      <c r="D20" s="30" t="s">
        <v>36</v>
      </c>
      <c r="E20" s="3" t="s">
        <v>162</v>
      </c>
      <c r="F20" s="3" t="s">
        <v>163</v>
      </c>
      <c r="G20" s="3" t="s">
        <v>164</v>
      </c>
      <c r="H20" s="33" t="s">
        <v>56</v>
      </c>
      <c r="I20" s="28" t="s">
        <v>41</v>
      </c>
      <c r="J20" s="3"/>
      <c r="K20" s="29"/>
      <c r="L20" s="3"/>
    </row>
    <row r="21" spans="1:12" ht="62" customHeight="1" x14ac:dyDescent="0.3">
      <c r="A21" s="23" t="s">
        <v>165</v>
      </c>
      <c r="B21" s="24" t="s">
        <v>165</v>
      </c>
      <c r="C21" s="25" t="s">
        <v>166</v>
      </c>
      <c r="D21" s="30" t="s">
        <v>36</v>
      </c>
      <c r="E21" s="3" t="s">
        <v>167</v>
      </c>
      <c r="F21" s="3" t="s">
        <v>168</v>
      </c>
      <c r="G21" s="3" t="s">
        <v>98</v>
      </c>
      <c r="H21" s="31" t="s">
        <v>58</v>
      </c>
      <c r="I21" s="28" t="s">
        <v>41</v>
      </c>
      <c r="J21" s="3"/>
      <c r="K21" s="29"/>
      <c r="L21" s="3"/>
    </row>
    <row r="22" spans="1:12" ht="62" customHeight="1" x14ac:dyDescent="0.3">
      <c r="A22" s="23" t="s">
        <v>169</v>
      </c>
      <c r="B22" s="24" t="s">
        <v>170</v>
      </c>
      <c r="C22" s="25" t="s">
        <v>171</v>
      </c>
      <c r="D22" s="26" t="s">
        <v>32</v>
      </c>
      <c r="E22" s="3" t="s">
        <v>172</v>
      </c>
      <c r="F22" s="3" t="s">
        <v>173</v>
      </c>
      <c r="G22" s="3" t="s">
        <v>174</v>
      </c>
      <c r="H22" s="27" t="s">
        <v>52</v>
      </c>
      <c r="I22" s="28" t="s">
        <v>41</v>
      </c>
      <c r="J22" s="3"/>
      <c r="K22" s="29"/>
      <c r="L22" s="3"/>
    </row>
    <row r="23" spans="1:12" ht="62" customHeight="1" x14ac:dyDescent="0.3">
      <c r="A23" s="23" t="s">
        <v>175</v>
      </c>
      <c r="B23" s="24" t="s">
        <v>170</v>
      </c>
      <c r="C23" s="25" t="s">
        <v>176</v>
      </c>
      <c r="D23" s="34" t="s">
        <v>30</v>
      </c>
      <c r="E23" s="3" t="s">
        <v>177</v>
      </c>
      <c r="F23" s="3" t="s">
        <v>178</v>
      </c>
      <c r="G23" s="3" t="s">
        <v>179</v>
      </c>
      <c r="H23" s="27" t="s">
        <v>52</v>
      </c>
      <c r="I23" s="28" t="s">
        <v>41</v>
      </c>
      <c r="J23" s="3"/>
      <c r="K23" s="29"/>
      <c r="L23" s="3"/>
    </row>
    <row r="24" spans="1:12" ht="62" customHeight="1" x14ac:dyDescent="0.3">
      <c r="A24" s="23" t="s">
        <v>180</v>
      </c>
      <c r="B24" s="24" t="s">
        <v>180</v>
      </c>
      <c r="C24" s="25" t="s">
        <v>181</v>
      </c>
      <c r="D24" s="30" t="s">
        <v>36</v>
      </c>
      <c r="E24" s="3" t="s">
        <v>182</v>
      </c>
      <c r="F24" s="3" t="s">
        <v>183</v>
      </c>
      <c r="G24" s="3" t="s">
        <v>184</v>
      </c>
      <c r="H24" s="31" t="s">
        <v>58</v>
      </c>
      <c r="I24" s="28" t="s">
        <v>41</v>
      </c>
      <c r="J24" s="3"/>
      <c r="K24" s="29"/>
      <c r="L24" s="3"/>
    </row>
    <row r="25" spans="1:12" ht="62" customHeight="1" x14ac:dyDescent="0.3">
      <c r="A25" s="23" t="s">
        <v>185</v>
      </c>
      <c r="B25" s="24" t="s">
        <v>185</v>
      </c>
      <c r="C25" s="25" t="s">
        <v>186</v>
      </c>
      <c r="D25" s="26" t="s">
        <v>32</v>
      </c>
      <c r="E25" s="3" t="s">
        <v>187</v>
      </c>
      <c r="F25" s="3" t="s">
        <v>188</v>
      </c>
      <c r="G25" s="3" t="s">
        <v>189</v>
      </c>
      <c r="H25" s="27" t="s">
        <v>52</v>
      </c>
      <c r="I25" s="28" t="s">
        <v>41</v>
      </c>
      <c r="J25" s="3"/>
      <c r="K25" s="29"/>
      <c r="L25" s="3"/>
    </row>
    <row r="26" spans="1:12" ht="62" customHeight="1" x14ac:dyDescent="0.3">
      <c r="A26" s="23" t="s">
        <v>190</v>
      </c>
      <c r="B26" s="24" t="s">
        <v>190</v>
      </c>
      <c r="C26" s="25" t="s">
        <v>191</v>
      </c>
      <c r="D26" s="32" t="s">
        <v>38</v>
      </c>
      <c r="E26" s="3" t="s">
        <v>192</v>
      </c>
      <c r="F26" s="3" t="s">
        <v>102</v>
      </c>
      <c r="G26" s="3" t="s">
        <v>98</v>
      </c>
      <c r="H26" s="31" t="s">
        <v>58</v>
      </c>
      <c r="I26" s="28" t="s">
        <v>41</v>
      </c>
      <c r="J26" s="3"/>
      <c r="K26" s="29"/>
      <c r="L26" s="3"/>
    </row>
    <row r="27" spans="1:12" ht="62" customHeight="1" x14ac:dyDescent="0.3">
      <c r="A27" s="23" t="s">
        <v>193</v>
      </c>
      <c r="B27" s="24" t="s">
        <v>193</v>
      </c>
      <c r="C27" s="25" t="s">
        <v>194</v>
      </c>
      <c r="D27" s="32" t="s">
        <v>38</v>
      </c>
      <c r="E27" s="3" t="s">
        <v>195</v>
      </c>
      <c r="F27" s="3" t="s">
        <v>102</v>
      </c>
      <c r="G27" s="3" t="s">
        <v>98</v>
      </c>
      <c r="H27" s="31" t="s">
        <v>58</v>
      </c>
      <c r="I27" s="28" t="s">
        <v>41</v>
      </c>
      <c r="J27" s="3"/>
      <c r="K27" s="29"/>
      <c r="L27" s="3"/>
    </row>
    <row r="28" spans="1:12" ht="62" customHeight="1" x14ac:dyDescent="0.3">
      <c r="A28" s="23" t="s">
        <v>196</v>
      </c>
      <c r="B28" s="24" t="s">
        <v>196</v>
      </c>
      <c r="C28" s="25" t="s">
        <v>197</v>
      </c>
      <c r="D28" s="32" t="s">
        <v>38</v>
      </c>
      <c r="E28" s="3" t="s">
        <v>198</v>
      </c>
      <c r="F28" s="3" t="s">
        <v>102</v>
      </c>
      <c r="G28" s="3" t="s">
        <v>98</v>
      </c>
      <c r="H28" s="31" t="s">
        <v>58</v>
      </c>
      <c r="I28" s="28" t="s">
        <v>41</v>
      </c>
      <c r="J28" s="3"/>
      <c r="K28" s="29"/>
      <c r="L28" s="3"/>
    </row>
    <row r="29" spans="1:12" ht="62" customHeight="1" x14ac:dyDescent="0.3">
      <c r="A29" s="23" t="s">
        <v>199</v>
      </c>
      <c r="B29" s="24" t="s">
        <v>199</v>
      </c>
      <c r="C29" s="25" t="s">
        <v>200</v>
      </c>
      <c r="D29" s="30" t="s">
        <v>36</v>
      </c>
      <c r="E29" s="3" t="s">
        <v>201</v>
      </c>
      <c r="F29" s="3" t="s">
        <v>202</v>
      </c>
      <c r="G29" s="3" t="s">
        <v>98</v>
      </c>
      <c r="H29" s="31" t="s">
        <v>58</v>
      </c>
      <c r="I29" s="28" t="s">
        <v>41</v>
      </c>
      <c r="J29" s="3"/>
      <c r="K29" s="29"/>
      <c r="L29" s="3"/>
    </row>
    <row r="30" spans="1:12" ht="62" customHeight="1" x14ac:dyDescent="0.3">
      <c r="A30" s="23" t="s">
        <v>203</v>
      </c>
      <c r="B30" s="24" t="s">
        <v>203</v>
      </c>
      <c r="C30" s="25" t="s">
        <v>204</v>
      </c>
      <c r="D30" s="30" t="s">
        <v>36</v>
      </c>
      <c r="E30" s="3" t="s">
        <v>205</v>
      </c>
      <c r="F30" s="3" t="s">
        <v>206</v>
      </c>
      <c r="G30" s="3" t="s">
        <v>207</v>
      </c>
      <c r="H30" s="31" t="s">
        <v>58</v>
      </c>
      <c r="I30" s="28" t="s">
        <v>41</v>
      </c>
      <c r="J30" s="3"/>
      <c r="K30" s="29"/>
      <c r="L30" s="3"/>
    </row>
    <row r="31" spans="1:12" ht="62" customHeight="1" x14ac:dyDescent="0.3">
      <c r="A31" s="23" t="s">
        <v>208</v>
      </c>
      <c r="B31" s="24" t="s">
        <v>208</v>
      </c>
      <c r="C31" s="25" t="s">
        <v>209</v>
      </c>
      <c r="D31" s="30" t="s">
        <v>36</v>
      </c>
      <c r="E31" s="3" t="s">
        <v>210</v>
      </c>
      <c r="F31" s="3" t="s">
        <v>211</v>
      </c>
      <c r="G31" s="3" t="s">
        <v>212</v>
      </c>
      <c r="H31" s="33" t="s">
        <v>56</v>
      </c>
      <c r="I31" s="28" t="s">
        <v>41</v>
      </c>
      <c r="J31" s="3"/>
      <c r="K31" s="29"/>
      <c r="L31" s="3"/>
    </row>
    <row r="32" spans="1:12" ht="62" customHeight="1" x14ac:dyDescent="0.3">
      <c r="A32" s="23" t="s">
        <v>213</v>
      </c>
      <c r="B32" s="24" t="s">
        <v>213</v>
      </c>
      <c r="C32" s="25" t="s">
        <v>214</v>
      </c>
      <c r="D32" s="30" t="s">
        <v>36</v>
      </c>
      <c r="E32" s="3" t="s">
        <v>215</v>
      </c>
      <c r="F32" s="3" t="s">
        <v>216</v>
      </c>
      <c r="G32" s="3" t="s">
        <v>217</v>
      </c>
      <c r="H32" s="31" t="s">
        <v>58</v>
      </c>
      <c r="I32" s="28" t="s">
        <v>41</v>
      </c>
      <c r="J32" s="3"/>
      <c r="K32" s="29"/>
      <c r="L32" s="3"/>
    </row>
    <row r="33" spans="1:12" ht="62" customHeight="1" x14ac:dyDescent="0.3">
      <c r="A33" s="23" t="s">
        <v>218</v>
      </c>
      <c r="B33" s="24" t="s">
        <v>218</v>
      </c>
      <c r="C33" s="25" t="s">
        <v>219</v>
      </c>
      <c r="D33" s="26" t="s">
        <v>32</v>
      </c>
      <c r="E33" s="3" t="s">
        <v>220</v>
      </c>
      <c r="F33" s="3" t="s">
        <v>221</v>
      </c>
      <c r="G33" s="3" t="s">
        <v>222</v>
      </c>
      <c r="H33" s="35" t="s">
        <v>54</v>
      </c>
      <c r="I33" s="28" t="s">
        <v>41</v>
      </c>
      <c r="J33" s="3"/>
      <c r="K33" s="29"/>
      <c r="L33" s="3"/>
    </row>
    <row r="34" spans="1:12" ht="62" customHeight="1" x14ac:dyDescent="0.3">
      <c r="A34" s="23" t="s">
        <v>223</v>
      </c>
      <c r="B34" s="24" t="s">
        <v>223</v>
      </c>
      <c r="C34" s="25" t="s">
        <v>224</v>
      </c>
      <c r="D34" s="32" t="s">
        <v>38</v>
      </c>
      <c r="E34" s="3" t="s">
        <v>225</v>
      </c>
      <c r="F34" s="3" t="s">
        <v>102</v>
      </c>
      <c r="G34" s="3" t="s">
        <v>98</v>
      </c>
      <c r="H34" s="31" t="s">
        <v>58</v>
      </c>
      <c r="I34" s="28" t="s">
        <v>41</v>
      </c>
      <c r="J34" s="3"/>
      <c r="K34" s="29"/>
      <c r="L34" s="3"/>
    </row>
    <row r="35" spans="1:12" ht="62" customHeight="1" x14ac:dyDescent="0.3">
      <c r="A35" s="23" t="s">
        <v>226</v>
      </c>
      <c r="B35" s="24" t="s">
        <v>226</v>
      </c>
      <c r="C35" s="25" t="s">
        <v>227</v>
      </c>
      <c r="D35" s="32" t="s">
        <v>38</v>
      </c>
      <c r="E35" s="3" t="s">
        <v>228</v>
      </c>
      <c r="F35" s="3" t="s">
        <v>102</v>
      </c>
      <c r="G35" s="3" t="s">
        <v>229</v>
      </c>
      <c r="H35" s="31" t="s">
        <v>58</v>
      </c>
      <c r="I35" s="28" t="s">
        <v>41</v>
      </c>
      <c r="J35" s="3"/>
      <c r="K35" s="29"/>
      <c r="L35" s="3"/>
    </row>
    <row r="36" spans="1:12" ht="62" customHeight="1" x14ac:dyDescent="0.3">
      <c r="A36" s="23" t="s">
        <v>230</v>
      </c>
      <c r="B36" s="24" t="s">
        <v>230</v>
      </c>
      <c r="C36" s="25" t="s">
        <v>231</v>
      </c>
      <c r="D36" s="30" t="s">
        <v>36</v>
      </c>
      <c r="E36" s="3" t="s">
        <v>232</v>
      </c>
      <c r="F36" s="3" t="s">
        <v>233</v>
      </c>
      <c r="G36" s="3" t="s">
        <v>98</v>
      </c>
      <c r="H36" s="31" t="s">
        <v>58</v>
      </c>
      <c r="I36" s="28" t="s">
        <v>41</v>
      </c>
      <c r="J36" s="3"/>
      <c r="K36" s="29"/>
      <c r="L36" s="3"/>
    </row>
    <row r="37" spans="1:12" ht="62" customHeight="1" x14ac:dyDescent="0.3">
      <c r="A37" s="23" t="s">
        <v>234</v>
      </c>
      <c r="B37" s="24" t="s">
        <v>234</v>
      </c>
      <c r="C37" s="25" t="s">
        <v>235</v>
      </c>
      <c r="D37" s="26" t="s">
        <v>32</v>
      </c>
      <c r="E37" s="3" t="s">
        <v>236</v>
      </c>
      <c r="F37" s="3" t="s">
        <v>237</v>
      </c>
      <c r="G37" s="3" t="s">
        <v>238</v>
      </c>
      <c r="H37" s="35" t="s">
        <v>54</v>
      </c>
      <c r="I37" s="28" t="s">
        <v>41</v>
      </c>
      <c r="J37" s="3"/>
      <c r="K37" s="29"/>
      <c r="L37" s="3"/>
    </row>
    <row r="38" spans="1:12" ht="62" customHeight="1" x14ac:dyDescent="0.3">
      <c r="A38" s="23" t="s">
        <v>239</v>
      </c>
      <c r="B38" s="24" t="s">
        <v>239</v>
      </c>
      <c r="C38" s="25" t="s">
        <v>240</v>
      </c>
      <c r="D38" s="32" t="s">
        <v>38</v>
      </c>
      <c r="E38" s="3" t="s">
        <v>241</v>
      </c>
      <c r="F38" s="3" t="s">
        <v>102</v>
      </c>
      <c r="G38" s="3" t="s">
        <v>242</v>
      </c>
      <c r="H38" s="31" t="s">
        <v>58</v>
      </c>
      <c r="I38" s="28" t="s">
        <v>41</v>
      </c>
      <c r="J38" s="3"/>
      <c r="K38" s="29"/>
      <c r="L38" s="3"/>
    </row>
    <row r="39" spans="1:12" ht="62" customHeight="1" x14ac:dyDescent="0.3">
      <c r="A39" s="23" t="s">
        <v>243</v>
      </c>
      <c r="B39" s="24" t="s">
        <v>243</v>
      </c>
      <c r="C39" s="25" t="s">
        <v>244</v>
      </c>
      <c r="D39" s="32" t="s">
        <v>38</v>
      </c>
      <c r="E39" s="3" t="s">
        <v>245</v>
      </c>
      <c r="F39" s="3" t="s">
        <v>102</v>
      </c>
      <c r="G39" s="3" t="s">
        <v>246</v>
      </c>
      <c r="H39" s="31" t="s">
        <v>58</v>
      </c>
      <c r="I39" s="28" t="s">
        <v>41</v>
      </c>
      <c r="J39" s="3"/>
      <c r="K39" s="29"/>
      <c r="L39" s="3"/>
    </row>
    <row r="40" spans="1:12" ht="62" customHeight="1" x14ac:dyDescent="0.3">
      <c r="A40" s="23" t="s">
        <v>247</v>
      </c>
      <c r="B40" s="24" t="s">
        <v>247</v>
      </c>
      <c r="C40" s="25" t="s">
        <v>248</v>
      </c>
      <c r="D40" s="32" t="s">
        <v>38</v>
      </c>
      <c r="E40" s="3" t="s">
        <v>249</v>
      </c>
      <c r="F40" s="3" t="s">
        <v>102</v>
      </c>
      <c r="G40" s="3" t="s">
        <v>250</v>
      </c>
      <c r="H40" s="31" t="s">
        <v>58</v>
      </c>
      <c r="I40" s="28" t="s">
        <v>41</v>
      </c>
      <c r="J40" s="3"/>
      <c r="K40" s="29"/>
      <c r="L40" s="3"/>
    </row>
    <row r="41" spans="1:12" ht="62" customHeight="1" x14ac:dyDescent="0.3">
      <c r="A41" s="23" t="s">
        <v>251</v>
      </c>
      <c r="B41" s="24" t="s">
        <v>251</v>
      </c>
      <c r="C41" s="25" t="s">
        <v>252</v>
      </c>
      <c r="D41" s="32" t="s">
        <v>38</v>
      </c>
      <c r="E41" s="3" t="s">
        <v>253</v>
      </c>
      <c r="F41" s="3" t="s">
        <v>102</v>
      </c>
      <c r="G41" s="3" t="s">
        <v>254</v>
      </c>
      <c r="H41" s="31" t="s">
        <v>58</v>
      </c>
      <c r="I41" s="28" t="s">
        <v>41</v>
      </c>
      <c r="J41" s="3"/>
      <c r="K41" s="29"/>
      <c r="L41" s="3"/>
    </row>
    <row r="42" spans="1:12" ht="62" customHeight="1" x14ac:dyDescent="0.3">
      <c r="A42" s="23" t="s">
        <v>255</v>
      </c>
      <c r="B42" s="24" t="s">
        <v>255</v>
      </c>
      <c r="C42" s="25" t="s">
        <v>256</v>
      </c>
      <c r="D42" s="32" t="s">
        <v>38</v>
      </c>
      <c r="E42" s="3" t="s">
        <v>257</v>
      </c>
      <c r="F42" s="3" t="s">
        <v>102</v>
      </c>
      <c r="G42" s="3" t="s">
        <v>258</v>
      </c>
      <c r="H42" s="31" t="s">
        <v>58</v>
      </c>
      <c r="I42" s="28" t="s">
        <v>41</v>
      </c>
      <c r="J42" s="3"/>
      <c r="K42" s="29"/>
      <c r="L42" s="3"/>
    </row>
    <row r="43" spans="1:12" ht="62" customHeight="1" x14ac:dyDescent="0.3">
      <c r="A43" s="23" t="s">
        <v>259</v>
      </c>
      <c r="B43" s="24" t="s">
        <v>259</v>
      </c>
      <c r="C43" s="25" t="s">
        <v>260</v>
      </c>
      <c r="D43" s="32" t="s">
        <v>38</v>
      </c>
      <c r="E43" s="3" t="s">
        <v>257</v>
      </c>
      <c r="F43" s="3" t="s">
        <v>102</v>
      </c>
      <c r="G43" s="3" t="s">
        <v>261</v>
      </c>
      <c r="H43" s="31" t="s">
        <v>58</v>
      </c>
      <c r="I43" s="28" t="s">
        <v>41</v>
      </c>
      <c r="J43" s="3"/>
      <c r="K43" s="29"/>
      <c r="L43" s="3"/>
    </row>
    <row r="44" spans="1:12" ht="62" customHeight="1" x14ac:dyDescent="0.3">
      <c r="A44" s="23" t="s">
        <v>262</v>
      </c>
      <c r="B44" s="24" t="s">
        <v>262</v>
      </c>
      <c r="C44" s="25" t="s">
        <v>263</v>
      </c>
      <c r="D44" s="32" t="s">
        <v>38</v>
      </c>
      <c r="E44" s="3" t="s">
        <v>264</v>
      </c>
      <c r="F44" s="3" t="s">
        <v>102</v>
      </c>
      <c r="G44" s="3" t="s">
        <v>265</v>
      </c>
      <c r="H44" s="31" t="s">
        <v>58</v>
      </c>
      <c r="I44" s="28" t="s">
        <v>41</v>
      </c>
      <c r="J44" s="3"/>
      <c r="K44" s="29"/>
      <c r="L44" s="3"/>
    </row>
    <row r="45" spans="1:12" ht="62" customHeight="1" x14ac:dyDescent="0.3">
      <c r="A45" s="23" t="s">
        <v>266</v>
      </c>
      <c r="B45" s="24" t="s">
        <v>266</v>
      </c>
      <c r="C45" s="25" t="s">
        <v>267</v>
      </c>
      <c r="D45" s="32" t="s">
        <v>38</v>
      </c>
      <c r="E45" s="3" t="s">
        <v>268</v>
      </c>
      <c r="F45" s="3" t="s">
        <v>102</v>
      </c>
      <c r="G45" s="3" t="s">
        <v>269</v>
      </c>
      <c r="H45" s="31" t="s">
        <v>58</v>
      </c>
      <c r="I45" s="28" t="s">
        <v>41</v>
      </c>
      <c r="J45" s="3"/>
      <c r="K45" s="29"/>
      <c r="L45" s="3"/>
    </row>
    <row r="46" spans="1:12" ht="62" customHeight="1" x14ac:dyDescent="0.3">
      <c r="A46" s="23" t="s">
        <v>270</v>
      </c>
      <c r="B46" s="24" t="s">
        <v>270</v>
      </c>
      <c r="C46" s="25" t="s">
        <v>271</v>
      </c>
      <c r="D46" s="32" t="s">
        <v>38</v>
      </c>
      <c r="E46" s="3" t="s">
        <v>272</v>
      </c>
      <c r="F46" s="3" t="s">
        <v>273</v>
      </c>
      <c r="G46" s="3" t="s">
        <v>274</v>
      </c>
      <c r="H46" s="33" t="s">
        <v>56</v>
      </c>
      <c r="I46" s="28" t="s">
        <v>41</v>
      </c>
      <c r="J46" s="3"/>
      <c r="K46" s="29"/>
      <c r="L46" s="3"/>
    </row>
    <row r="47" spans="1:12" ht="62" customHeight="1" x14ac:dyDescent="0.3">
      <c r="A47" s="23" t="s">
        <v>275</v>
      </c>
      <c r="B47" s="24" t="s">
        <v>275</v>
      </c>
      <c r="C47" s="25" t="s">
        <v>276</v>
      </c>
      <c r="D47" s="36" t="s">
        <v>34</v>
      </c>
      <c r="E47" s="3" t="s">
        <v>277</v>
      </c>
      <c r="F47" s="3" t="s">
        <v>278</v>
      </c>
      <c r="G47" s="3" t="s">
        <v>279</v>
      </c>
      <c r="H47" s="33" t="s">
        <v>56</v>
      </c>
      <c r="I47" s="28" t="s">
        <v>41</v>
      </c>
      <c r="J47" s="3"/>
      <c r="K47" s="29"/>
      <c r="L47" s="3"/>
    </row>
    <row r="48" spans="1:12" ht="62" customHeight="1" x14ac:dyDescent="0.3">
      <c r="A48" s="23" t="s">
        <v>280</v>
      </c>
      <c r="B48" s="24" t="s">
        <v>281</v>
      </c>
      <c r="C48" s="25" t="s">
        <v>282</v>
      </c>
      <c r="D48" s="36" t="s">
        <v>34</v>
      </c>
      <c r="E48" s="3" t="s">
        <v>283</v>
      </c>
      <c r="F48" s="3" t="s">
        <v>284</v>
      </c>
      <c r="G48" s="3" t="s">
        <v>98</v>
      </c>
      <c r="H48" s="31" t="s">
        <v>58</v>
      </c>
      <c r="I48" s="28" t="s">
        <v>41</v>
      </c>
      <c r="J48" s="3"/>
      <c r="K48" s="29"/>
      <c r="L48" s="3"/>
    </row>
    <row r="49" spans="1:12" ht="62" customHeight="1" x14ac:dyDescent="0.3">
      <c r="A49" s="23" t="s">
        <v>285</v>
      </c>
      <c r="B49" s="24" t="s">
        <v>285</v>
      </c>
      <c r="C49" s="25" t="s">
        <v>286</v>
      </c>
      <c r="D49" s="32" t="s">
        <v>38</v>
      </c>
      <c r="E49" s="3" t="s">
        <v>287</v>
      </c>
      <c r="F49" s="3" t="s">
        <v>102</v>
      </c>
      <c r="G49" s="3" t="s">
        <v>288</v>
      </c>
      <c r="H49" s="31" t="s">
        <v>58</v>
      </c>
      <c r="I49" s="28" t="s">
        <v>41</v>
      </c>
      <c r="J49" s="3"/>
      <c r="K49" s="29"/>
      <c r="L49" s="3"/>
    </row>
    <row r="50" spans="1:12" ht="62" customHeight="1" x14ac:dyDescent="0.3">
      <c r="A50" s="23" t="s">
        <v>289</v>
      </c>
      <c r="B50" s="24" t="s">
        <v>289</v>
      </c>
      <c r="C50" s="25" t="s">
        <v>290</v>
      </c>
      <c r="D50" s="26" t="s">
        <v>32</v>
      </c>
      <c r="E50" s="3" t="s">
        <v>291</v>
      </c>
      <c r="F50" s="3" t="s">
        <v>292</v>
      </c>
      <c r="G50" s="3" t="s">
        <v>293</v>
      </c>
      <c r="H50" s="33" t="s">
        <v>56</v>
      </c>
      <c r="I50" s="28" t="s">
        <v>41</v>
      </c>
      <c r="J50" s="3"/>
      <c r="K50" s="29"/>
      <c r="L50" s="3"/>
    </row>
    <row r="51" spans="1:12" ht="62" customHeight="1" x14ac:dyDescent="0.3">
      <c r="A51" s="23" t="s">
        <v>294</v>
      </c>
      <c r="B51" s="24" t="s">
        <v>294</v>
      </c>
      <c r="C51" s="25" t="s">
        <v>295</v>
      </c>
      <c r="D51" s="36" t="s">
        <v>34</v>
      </c>
      <c r="E51" s="3" t="s">
        <v>296</v>
      </c>
      <c r="F51" s="3" t="s">
        <v>115</v>
      </c>
      <c r="G51" s="3" t="s">
        <v>98</v>
      </c>
      <c r="H51" s="31" t="s">
        <v>58</v>
      </c>
      <c r="I51" s="28" t="s">
        <v>41</v>
      </c>
      <c r="J51" s="3"/>
      <c r="K51" s="29"/>
      <c r="L51" s="3"/>
    </row>
  </sheetData>
  <autoFilter ref="A4:L51" xr:uid="{00000000-0009-0000-0000-000003000000}"/>
  <mergeCells count="2">
    <mergeCell ref="A2:L2"/>
    <mergeCell ref="A1:L1"/>
  </mergeCells>
  <conditionalFormatting sqref="D5:D51">
    <cfRule type="expression" dxfId="34" priority="1">
      <formula>$D5="متطلب جديد"</formula>
    </cfRule>
    <cfRule type="expression" dxfId="33" priority="2">
      <formula>$D5="تعديل جوهري"</formula>
    </cfRule>
    <cfRule type="expression" dxfId="32" priority="3">
      <formula>$D5="إعادة ترتيب / إعادة ترقيم"</formula>
    </cfRule>
    <cfRule type="expression" dxfId="31" priority="4">
      <formula>$D5="تحرير لغوي / توضيح الصياغة"</formula>
    </cfRule>
    <cfRule type="expression" dxfId="30" priority="5">
      <formula>$D5="لا يوجد تغيير جوهري"</formula>
    </cfRule>
  </conditionalFormatting>
  <conditionalFormatting sqref="H5:H51">
    <cfRule type="expression" dxfId="29" priority="6">
      <formula>$H5="حرج"</formula>
    </cfRule>
    <cfRule type="expression" dxfId="28" priority="7">
      <formula>$H5="مرتفع"</formula>
    </cfRule>
    <cfRule type="expression" dxfId="27" priority="8">
      <formula>$H5="متوسط"</formula>
    </cfRule>
    <cfRule type="expression" dxfId="26" priority="9">
      <formula>$H5="منخفض"</formula>
    </cfRule>
  </conditionalFormatting>
  <conditionalFormatting sqref="I5:I51">
    <cfRule type="expression" dxfId="25" priority="10">
      <formula>$I5="لم يبدأ"</formula>
    </cfRule>
    <cfRule type="expression" dxfId="24" priority="11">
      <formula>$I5="قيد التنفيذ"</formula>
    </cfRule>
    <cfRule type="expression" dxfId="23" priority="12">
      <formula>$I5="تم التنفيذ - بانتظار الأدلة"</formula>
    </cfRule>
    <cfRule type="expression" dxfId="22" priority="13">
      <formula>$I5="مكتمل ومتحقق منه"</formula>
    </cfRule>
    <cfRule type="expression" dxfId="21" priority="14">
      <formula>$I5="غير قابل للتطبيق"</formula>
    </cfRule>
  </conditionalFormatting>
  <dataValidations count="3">
    <dataValidation type="list" sqref="D5:D51" xr:uid="{00000000-0002-0000-0300-000000000000}">
      <formula1>"متطلب جديد,تعديل جوهري,إعادة ترتيب / إعادة ترقيم,تحرير لغوي / توضيح الصياغة,لا يوجد تغيير جوهري"</formula1>
    </dataValidation>
    <dataValidation type="list" sqref="H5:H51" xr:uid="{00000000-0002-0000-0300-000001000000}">
      <formula1>"حرج,مرتفع,متوسط,منخفض"</formula1>
    </dataValidation>
    <dataValidation type="list" sqref="I5:I51" xr:uid="{00000000-0002-0000-0300-000002000000}">
      <formula1>"لم يبدأ,قيد التنفيذ,تم التنفيذ - بانتظار الأدلة,مكتمل ومتحقق منه,غير قابل للتطبيق"</formula1>
    </dataValidation>
  </dataValidations>
  <pageMargins left="0.3" right="0.3" top="0.4" bottom="0.4" header="0.2" footer="0.2"/>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2"/>
  <sheetViews>
    <sheetView showGridLines="0" rightToLeft="1" workbookViewId="0">
      <pane ySplit="4" topLeftCell="A5" activePane="bottomLeft" state="frozen"/>
      <selection pane="bottomLeft" activeCell="I12" sqref="I12"/>
    </sheetView>
  </sheetViews>
  <sheetFormatPr defaultRowHeight="14" x14ac:dyDescent="0.3"/>
  <cols>
    <col min="1" max="1" width="13" customWidth="1"/>
    <col min="2" max="2" width="20" customWidth="1"/>
    <col min="3" max="3" width="44" customWidth="1"/>
    <col min="4" max="4" width="18" customWidth="1"/>
    <col min="5" max="5" width="10" customWidth="1"/>
    <col min="6" max="6" width="24" customWidth="1"/>
    <col min="7" max="7" width="16" customWidth="1"/>
    <col min="8" max="8" width="13" customWidth="1"/>
    <col min="9" max="9" width="32" customWidth="1"/>
  </cols>
  <sheetData>
    <row r="1" spans="1:9" ht="46" customHeight="1" x14ac:dyDescent="0.3">
      <c r="A1" s="56" t="s">
        <v>21</v>
      </c>
      <c r="B1" s="44"/>
      <c r="C1" s="44"/>
      <c r="D1" s="44"/>
      <c r="E1" s="44"/>
      <c r="F1" s="44"/>
      <c r="G1" s="44"/>
      <c r="H1" s="44"/>
      <c r="I1" s="44"/>
    </row>
    <row r="2" spans="1:9" ht="20" customHeight="1" x14ac:dyDescent="0.3">
      <c r="A2" s="58" t="s">
        <v>297</v>
      </c>
      <c r="B2" s="44"/>
      <c r="C2" s="44"/>
      <c r="D2" s="44"/>
      <c r="E2" s="44"/>
      <c r="F2" s="44"/>
      <c r="G2" s="44"/>
      <c r="H2" s="44"/>
      <c r="I2" s="44"/>
    </row>
    <row r="4" spans="1:9" ht="32" customHeight="1" x14ac:dyDescent="0.3">
      <c r="A4" s="22" t="s">
        <v>298</v>
      </c>
      <c r="B4" s="22" t="s">
        <v>299</v>
      </c>
      <c r="C4" s="22" t="s">
        <v>300</v>
      </c>
      <c r="D4" s="22" t="s">
        <v>301</v>
      </c>
      <c r="E4" s="22" t="s">
        <v>84</v>
      </c>
      <c r="F4" s="22" t="s">
        <v>302</v>
      </c>
      <c r="G4" s="22" t="s">
        <v>86</v>
      </c>
      <c r="H4" s="22" t="s">
        <v>87</v>
      </c>
      <c r="I4" s="22" t="s">
        <v>303</v>
      </c>
    </row>
    <row r="5" spans="1:9" ht="24" customHeight="1" x14ac:dyDescent="0.3">
      <c r="A5" s="23" t="s">
        <v>304</v>
      </c>
      <c r="B5" s="30" t="s">
        <v>305</v>
      </c>
      <c r="C5" s="25" t="s">
        <v>306</v>
      </c>
      <c r="D5" s="24" t="s">
        <v>307</v>
      </c>
      <c r="E5" s="27" t="s">
        <v>52</v>
      </c>
      <c r="F5" s="28" t="s">
        <v>45</v>
      </c>
      <c r="G5" s="3"/>
      <c r="H5" s="29"/>
      <c r="I5" s="3"/>
    </row>
    <row r="6" spans="1:9" ht="24" customHeight="1" x14ac:dyDescent="0.3">
      <c r="A6" s="23" t="s">
        <v>308</v>
      </c>
      <c r="B6" s="30" t="s">
        <v>305</v>
      </c>
      <c r="C6" s="25" t="s">
        <v>309</v>
      </c>
      <c r="D6" s="24" t="s">
        <v>310</v>
      </c>
      <c r="E6" s="27" t="s">
        <v>52</v>
      </c>
      <c r="F6" s="28" t="s">
        <v>41</v>
      </c>
      <c r="G6" s="3"/>
      <c r="H6" s="29"/>
      <c r="I6" s="3"/>
    </row>
    <row r="7" spans="1:9" ht="24" customHeight="1" x14ac:dyDescent="0.3">
      <c r="A7" s="23" t="s">
        <v>311</v>
      </c>
      <c r="B7" s="30" t="s">
        <v>305</v>
      </c>
      <c r="C7" s="25" t="s">
        <v>312</v>
      </c>
      <c r="D7" s="24" t="s">
        <v>313</v>
      </c>
      <c r="E7" s="27" t="s">
        <v>52</v>
      </c>
      <c r="F7" s="28" t="s">
        <v>41</v>
      </c>
      <c r="G7" s="3"/>
      <c r="H7" s="29"/>
      <c r="I7" s="3"/>
    </row>
    <row r="8" spans="1:9" ht="24" customHeight="1" x14ac:dyDescent="0.3">
      <c r="A8" s="23" t="s">
        <v>314</v>
      </c>
      <c r="B8" s="30" t="s">
        <v>305</v>
      </c>
      <c r="C8" s="25" t="s">
        <v>315</v>
      </c>
      <c r="D8" s="24" t="s">
        <v>234</v>
      </c>
      <c r="E8" s="35" t="s">
        <v>54</v>
      </c>
      <c r="F8" s="28" t="s">
        <v>41</v>
      </c>
      <c r="G8" s="3"/>
      <c r="H8" s="29"/>
      <c r="I8" s="3"/>
    </row>
    <row r="9" spans="1:9" ht="24" customHeight="1" x14ac:dyDescent="0.3">
      <c r="A9" s="23" t="s">
        <v>316</v>
      </c>
      <c r="B9" s="32" t="s">
        <v>317</v>
      </c>
      <c r="C9" s="25" t="s">
        <v>318</v>
      </c>
      <c r="D9" s="24" t="s">
        <v>319</v>
      </c>
      <c r="E9" s="27" t="s">
        <v>52</v>
      </c>
      <c r="F9" s="28" t="s">
        <v>41</v>
      </c>
      <c r="G9" s="3"/>
      <c r="H9" s="29"/>
      <c r="I9" s="3"/>
    </row>
    <row r="10" spans="1:9" ht="24" customHeight="1" x14ac:dyDescent="0.3">
      <c r="A10" s="23" t="s">
        <v>320</v>
      </c>
      <c r="B10" s="32" t="s">
        <v>317</v>
      </c>
      <c r="C10" s="25" t="s">
        <v>321</v>
      </c>
      <c r="D10" s="24" t="s">
        <v>185</v>
      </c>
      <c r="E10" s="27" t="s">
        <v>52</v>
      </c>
      <c r="F10" s="28" t="s">
        <v>41</v>
      </c>
      <c r="G10" s="3"/>
      <c r="H10" s="29"/>
      <c r="I10" s="3"/>
    </row>
    <row r="11" spans="1:9" ht="24" customHeight="1" x14ac:dyDescent="0.3">
      <c r="A11" s="23" t="s">
        <v>322</v>
      </c>
      <c r="B11" s="32" t="s">
        <v>317</v>
      </c>
      <c r="C11" s="25" t="s">
        <v>323</v>
      </c>
      <c r="D11" s="24" t="s">
        <v>234</v>
      </c>
      <c r="E11" s="35" t="s">
        <v>54</v>
      </c>
      <c r="F11" s="28" t="s">
        <v>41</v>
      </c>
      <c r="G11" s="3"/>
      <c r="H11" s="29"/>
      <c r="I11" s="3"/>
    </row>
    <row r="12" spans="1:9" ht="24" customHeight="1" x14ac:dyDescent="0.3">
      <c r="A12" s="23" t="s">
        <v>324</v>
      </c>
      <c r="B12" s="32" t="s">
        <v>317</v>
      </c>
      <c r="C12" s="25" t="s">
        <v>325</v>
      </c>
      <c r="D12" s="24" t="s">
        <v>203</v>
      </c>
      <c r="E12" s="33" t="s">
        <v>56</v>
      </c>
      <c r="F12" s="28" t="s">
        <v>41</v>
      </c>
      <c r="G12" s="3"/>
      <c r="H12" s="29"/>
      <c r="I12" s="3"/>
    </row>
    <row r="13" spans="1:9" ht="24" customHeight="1" x14ac:dyDescent="0.3">
      <c r="A13" s="23" t="s">
        <v>326</v>
      </c>
      <c r="B13" s="32" t="s">
        <v>317</v>
      </c>
      <c r="C13" s="25" t="s">
        <v>327</v>
      </c>
      <c r="D13" s="24" t="s">
        <v>328</v>
      </c>
      <c r="E13" s="33" t="s">
        <v>56</v>
      </c>
      <c r="F13" s="28" t="s">
        <v>41</v>
      </c>
      <c r="G13" s="3"/>
      <c r="H13" s="29"/>
      <c r="I13" s="3"/>
    </row>
    <row r="14" spans="1:9" ht="24" customHeight="1" x14ac:dyDescent="0.3">
      <c r="A14" s="23" t="s">
        <v>329</v>
      </c>
      <c r="B14" s="32" t="s">
        <v>317</v>
      </c>
      <c r="C14" s="25" t="s">
        <v>330</v>
      </c>
      <c r="D14" s="24" t="s">
        <v>331</v>
      </c>
      <c r="E14" s="31" t="s">
        <v>58</v>
      </c>
      <c r="F14" s="28" t="s">
        <v>41</v>
      </c>
      <c r="G14" s="3"/>
      <c r="H14" s="29"/>
      <c r="I14" s="3"/>
    </row>
    <row r="15" spans="1:9" ht="24" customHeight="1" x14ac:dyDescent="0.3">
      <c r="A15" s="23" t="s">
        <v>332</v>
      </c>
      <c r="B15" s="32" t="s">
        <v>317</v>
      </c>
      <c r="C15" s="25" t="s">
        <v>333</v>
      </c>
      <c r="D15" s="24" t="s">
        <v>334</v>
      </c>
      <c r="E15" s="31" t="s">
        <v>58</v>
      </c>
      <c r="F15" s="28" t="s">
        <v>41</v>
      </c>
      <c r="G15" s="3"/>
      <c r="H15" s="29"/>
      <c r="I15" s="3"/>
    </row>
    <row r="16" spans="1:9" ht="24" customHeight="1" x14ac:dyDescent="0.3">
      <c r="A16" s="23" t="s">
        <v>335</v>
      </c>
      <c r="B16" s="32" t="s">
        <v>317</v>
      </c>
      <c r="C16" s="25" t="s">
        <v>336</v>
      </c>
      <c r="D16" s="24" t="s">
        <v>259</v>
      </c>
      <c r="E16" s="31" t="s">
        <v>58</v>
      </c>
      <c r="F16" s="28" t="s">
        <v>41</v>
      </c>
      <c r="G16" s="3"/>
      <c r="H16" s="29"/>
      <c r="I16" s="3"/>
    </row>
    <row r="17" spans="1:9" ht="24" customHeight="1" x14ac:dyDescent="0.3">
      <c r="A17" s="23" t="s">
        <v>337</v>
      </c>
      <c r="B17" s="32" t="s">
        <v>317</v>
      </c>
      <c r="C17" s="25" t="s">
        <v>338</v>
      </c>
      <c r="D17" s="24" t="s">
        <v>339</v>
      </c>
      <c r="E17" s="33" t="s">
        <v>56</v>
      </c>
      <c r="F17" s="28" t="s">
        <v>41</v>
      </c>
      <c r="G17" s="3"/>
      <c r="H17" s="29"/>
      <c r="I17" s="3"/>
    </row>
    <row r="18" spans="1:9" ht="24" customHeight="1" x14ac:dyDescent="0.3">
      <c r="A18" s="23" t="s">
        <v>340</v>
      </c>
      <c r="B18" s="32" t="s">
        <v>317</v>
      </c>
      <c r="C18" s="25" t="s">
        <v>341</v>
      </c>
      <c r="D18" s="24" t="s">
        <v>285</v>
      </c>
      <c r="E18" s="33" t="s">
        <v>56</v>
      </c>
      <c r="F18" s="28" t="s">
        <v>41</v>
      </c>
      <c r="G18" s="3"/>
      <c r="H18" s="29"/>
      <c r="I18" s="3"/>
    </row>
    <row r="19" spans="1:9" ht="24" customHeight="1" x14ac:dyDescent="0.3">
      <c r="A19" s="23" t="s">
        <v>342</v>
      </c>
      <c r="B19" s="37" t="s">
        <v>343</v>
      </c>
      <c r="C19" s="25" t="s">
        <v>344</v>
      </c>
      <c r="D19" s="24" t="s">
        <v>185</v>
      </c>
      <c r="E19" s="27" t="s">
        <v>52</v>
      </c>
      <c r="F19" s="28" t="s">
        <v>41</v>
      </c>
      <c r="G19" s="3"/>
      <c r="H19" s="29"/>
      <c r="I19" s="3"/>
    </row>
    <row r="20" spans="1:9" ht="24" customHeight="1" x14ac:dyDescent="0.3">
      <c r="A20" s="23" t="s">
        <v>345</v>
      </c>
      <c r="B20" s="37" t="s">
        <v>343</v>
      </c>
      <c r="C20" s="25" t="s">
        <v>346</v>
      </c>
      <c r="D20" s="24" t="s">
        <v>213</v>
      </c>
      <c r="E20" s="33" t="s">
        <v>56</v>
      </c>
      <c r="F20" s="28" t="s">
        <v>41</v>
      </c>
      <c r="G20" s="3"/>
      <c r="H20" s="29"/>
      <c r="I20" s="3"/>
    </row>
    <row r="21" spans="1:9" ht="24" customHeight="1" x14ac:dyDescent="0.3">
      <c r="A21" s="23" t="s">
        <v>347</v>
      </c>
      <c r="B21" s="37" t="s">
        <v>343</v>
      </c>
      <c r="C21" s="25" t="s">
        <v>348</v>
      </c>
      <c r="D21" s="24" t="s">
        <v>349</v>
      </c>
      <c r="E21" s="31" t="s">
        <v>58</v>
      </c>
      <c r="F21" s="28" t="s">
        <v>41</v>
      </c>
      <c r="G21" s="3"/>
      <c r="H21" s="29"/>
      <c r="I21" s="3"/>
    </row>
    <row r="22" spans="1:9" ht="24" customHeight="1" x14ac:dyDescent="0.3">
      <c r="A22" s="23" t="s">
        <v>350</v>
      </c>
      <c r="B22" s="37" t="s">
        <v>343</v>
      </c>
      <c r="C22" s="25" t="s">
        <v>351</v>
      </c>
      <c r="D22" s="24" t="s">
        <v>352</v>
      </c>
      <c r="E22" s="33" t="s">
        <v>56</v>
      </c>
      <c r="F22" s="28" t="s">
        <v>41</v>
      </c>
      <c r="G22" s="3"/>
      <c r="H22" s="29"/>
      <c r="I22" s="3"/>
    </row>
    <row r="23" spans="1:9" ht="24" customHeight="1" x14ac:dyDescent="0.3">
      <c r="A23" s="23" t="s">
        <v>353</v>
      </c>
      <c r="B23" s="37" t="s">
        <v>343</v>
      </c>
      <c r="C23" s="25" t="s">
        <v>354</v>
      </c>
      <c r="D23" s="24" t="s">
        <v>285</v>
      </c>
      <c r="E23" s="31" t="s">
        <v>58</v>
      </c>
      <c r="F23" s="28" t="s">
        <v>41</v>
      </c>
      <c r="G23" s="3"/>
      <c r="H23" s="29"/>
      <c r="I23" s="3"/>
    </row>
    <row r="24" spans="1:9" ht="24" customHeight="1" x14ac:dyDescent="0.3">
      <c r="A24" s="23" t="s">
        <v>355</v>
      </c>
      <c r="B24" s="37" t="s">
        <v>343</v>
      </c>
      <c r="C24" s="25" t="s">
        <v>356</v>
      </c>
      <c r="D24" s="24" t="s">
        <v>357</v>
      </c>
      <c r="E24" s="31" t="s">
        <v>58</v>
      </c>
      <c r="F24" s="28" t="s">
        <v>41</v>
      </c>
      <c r="G24" s="3"/>
      <c r="H24" s="29"/>
      <c r="I24" s="3"/>
    </row>
    <row r="25" spans="1:9" ht="24" customHeight="1" x14ac:dyDescent="0.3">
      <c r="A25" s="23" t="s">
        <v>358</v>
      </c>
      <c r="B25" s="38" t="s">
        <v>359</v>
      </c>
      <c r="C25" s="25" t="s">
        <v>360</v>
      </c>
      <c r="D25" s="24" t="s">
        <v>122</v>
      </c>
      <c r="E25" s="27" t="s">
        <v>52</v>
      </c>
      <c r="F25" s="28" t="s">
        <v>41</v>
      </c>
      <c r="G25" s="3"/>
      <c r="H25" s="29"/>
      <c r="I25" s="3"/>
    </row>
    <row r="26" spans="1:9" ht="24" customHeight="1" x14ac:dyDescent="0.3">
      <c r="A26" s="23" t="s">
        <v>361</v>
      </c>
      <c r="B26" s="38" t="s">
        <v>359</v>
      </c>
      <c r="C26" s="25" t="s">
        <v>362</v>
      </c>
      <c r="D26" s="24" t="s">
        <v>363</v>
      </c>
      <c r="E26" s="27" t="s">
        <v>52</v>
      </c>
      <c r="F26" s="28" t="s">
        <v>41</v>
      </c>
      <c r="G26" s="3"/>
      <c r="H26" s="29"/>
      <c r="I26" s="3"/>
    </row>
    <row r="27" spans="1:9" ht="24" customHeight="1" x14ac:dyDescent="0.3">
      <c r="A27" s="23" t="s">
        <v>364</v>
      </c>
      <c r="B27" s="38" t="s">
        <v>359</v>
      </c>
      <c r="C27" s="25" t="s">
        <v>365</v>
      </c>
      <c r="D27" s="24" t="s">
        <v>218</v>
      </c>
      <c r="E27" s="35" t="s">
        <v>54</v>
      </c>
      <c r="F27" s="28" t="s">
        <v>41</v>
      </c>
      <c r="G27" s="3"/>
      <c r="H27" s="29"/>
      <c r="I27" s="3"/>
    </row>
    <row r="28" spans="1:9" ht="24" customHeight="1" x14ac:dyDescent="0.3">
      <c r="A28" s="23" t="s">
        <v>366</v>
      </c>
      <c r="B28" s="38" t="s">
        <v>359</v>
      </c>
      <c r="C28" s="25" t="s">
        <v>367</v>
      </c>
      <c r="D28" s="24" t="s">
        <v>208</v>
      </c>
      <c r="E28" s="33" t="s">
        <v>56</v>
      </c>
      <c r="F28" s="28" t="s">
        <v>41</v>
      </c>
      <c r="G28" s="3"/>
      <c r="H28" s="29"/>
      <c r="I28" s="3"/>
    </row>
    <row r="29" spans="1:9" ht="24" customHeight="1" x14ac:dyDescent="0.3">
      <c r="A29" s="23" t="s">
        <v>368</v>
      </c>
      <c r="B29" s="38" t="s">
        <v>359</v>
      </c>
      <c r="C29" s="25" t="s">
        <v>369</v>
      </c>
      <c r="D29" s="24" t="s">
        <v>213</v>
      </c>
      <c r="E29" s="31" t="s">
        <v>58</v>
      </c>
      <c r="F29" s="28" t="s">
        <v>41</v>
      </c>
      <c r="G29" s="3"/>
      <c r="H29" s="29"/>
      <c r="I29" s="3"/>
    </row>
    <row r="30" spans="1:9" ht="24" customHeight="1" x14ac:dyDescent="0.3">
      <c r="A30" s="23" t="s">
        <v>370</v>
      </c>
      <c r="B30" s="38" t="s">
        <v>359</v>
      </c>
      <c r="C30" s="25" t="s">
        <v>371</v>
      </c>
      <c r="D30" s="24" t="s">
        <v>203</v>
      </c>
      <c r="E30" s="31" t="s">
        <v>58</v>
      </c>
      <c r="F30" s="28" t="s">
        <v>41</v>
      </c>
      <c r="G30" s="3"/>
      <c r="H30" s="29"/>
      <c r="I30" s="3"/>
    </row>
    <row r="31" spans="1:9" ht="24" customHeight="1" x14ac:dyDescent="0.3">
      <c r="A31" s="23" t="s">
        <v>372</v>
      </c>
      <c r="B31" s="38" t="s">
        <v>359</v>
      </c>
      <c r="C31" s="25" t="s">
        <v>373</v>
      </c>
      <c r="D31" s="24" t="s">
        <v>259</v>
      </c>
      <c r="E31" s="31" t="s">
        <v>58</v>
      </c>
      <c r="F31" s="28" t="s">
        <v>41</v>
      </c>
      <c r="G31" s="3"/>
      <c r="H31" s="29"/>
      <c r="I31" s="3"/>
    </row>
    <row r="32" spans="1:9" ht="24" customHeight="1" x14ac:dyDescent="0.3">
      <c r="A32" s="23" t="s">
        <v>374</v>
      </c>
      <c r="B32" s="38" t="s">
        <v>359</v>
      </c>
      <c r="C32" s="25" t="s">
        <v>375</v>
      </c>
      <c r="D32" s="24" t="s">
        <v>357</v>
      </c>
      <c r="E32" s="31" t="s">
        <v>58</v>
      </c>
      <c r="F32" s="28" t="s">
        <v>41</v>
      </c>
      <c r="G32" s="3"/>
      <c r="H32" s="29"/>
      <c r="I32" s="3"/>
    </row>
    <row r="33" spans="1:9" ht="24" customHeight="1" x14ac:dyDescent="0.3">
      <c r="A33" s="23" t="s">
        <v>376</v>
      </c>
      <c r="B33" s="38" t="s">
        <v>359</v>
      </c>
      <c r="C33" s="25" t="s">
        <v>377</v>
      </c>
      <c r="D33" s="24" t="s">
        <v>255</v>
      </c>
      <c r="E33" s="31" t="s">
        <v>58</v>
      </c>
      <c r="F33" s="28" t="s">
        <v>41</v>
      </c>
      <c r="G33" s="3"/>
      <c r="H33" s="29"/>
      <c r="I33" s="3"/>
    </row>
    <row r="34" spans="1:9" ht="24" customHeight="1" x14ac:dyDescent="0.3">
      <c r="A34" s="23" t="s">
        <v>378</v>
      </c>
      <c r="B34" s="38" t="s">
        <v>359</v>
      </c>
      <c r="C34" s="25" t="s">
        <v>379</v>
      </c>
      <c r="D34" s="24" t="s">
        <v>380</v>
      </c>
      <c r="E34" s="31" t="s">
        <v>58</v>
      </c>
      <c r="F34" s="28" t="s">
        <v>41</v>
      </c>
      <c r="G34" s="3"/>
      <c r="H34" s="29"/>
      <c r="I34" s="3"/>
    </row>
    <row r="35" spans="1:9" ht="24" customHeight="1" x14ac:dyDescent="0.3">
      <c r="A35" s="23" t="s">
        <v>381</v>
      </c>
      <c r="B35" s="38" t="s">
        <v>359</v>
      </c>
      <c r="C35" s="25" t="s">
        <v>382</v>
      </c>
      <c r="D35" s="24" t="s">
        <v>175</v>
      </c>
      <c r="E35" s="27" t="s">
        <v>52</v>
      </c>
      <c r="F35" s="28" t="s">
        <v>41</v>
      </c>
      <c r="G35" s="3"/>
      <c r="H35" s="29"/>
      <c r="I35" s="3"/>
    </row>
    <row r="36" spans="1:9" ht="24" customHeight="1" x14ac:dyDescent="0.3">
      <c r="A36" s="23" t="s">
        <v>383</v>
      </c>
      <c r="B36" s="38" t="s">
        <v>359</v>
      </c>
      <c r="C36" s="25" t="s">
        <v>384</v>
      </c>
      <c r="D36" s="24" t="s">
        <v>339</v>
      </c>
      <c r="E36" s="33" t="s">
        <v>56</v>
      </c>
      <c r="F36" s="28" t="s">
        <v>41</v>
      </c>
      <c r="G36" s="3"/>
      <c r="H36" s="29"/>
      <c r="I36" s="3"/>
    </row>
    <row r="37" spans="1:9" ht="24" customHeight="1" x14ac:dyDescent="0.3">
      <c r="A37" s="23" t="s">
        <v>385</v>
      </c>
      <c r="B37" s="38" t="s">
        <v>359</v>
      </c>
      <c r="C37" s="25" t="s">
        <v>386</v>
      </c>
      <c r="D37" s="24" t="s">
        <v>331</v>
      </c>
      <c r="E37" s="31" t="s">
        <v>58</v>
      </c>
      <c r="F37" s="28" t="s">
        <v>41</v>
      </c>
      <c r="G37" s="3"/>
      <c r="H37" s="29"/>
      <c r="I37" s="3"/>
    </row>
    <row r="38" spans="1:9" ht="24" customHeight="1" x14ac:dyDescent="0.3">
      <c r="A38" s="23" t="s">
        <v>387</v>
      </c>
      <c r="B38" s="38" t="s">
        <v>359</v>
      </c>
      <c r="C38" s="25" t="s">
        <v>388</v>
      </c>
      <c r="D38" s="24" t="s">
        <v>155</v>
      </c>
      <c r="E38" s="31" t="s">
        <v>58</v>
      </c>
      <c r="F38" s="28" t="s">
        <v>41</v>
      </c>
      <c r="G38" s="3"/>
      <c r="H38" s="29"/>
      <c r="I38" s="3"/>
    </row>
    <row r="39" spans="1:9" ht="24" customHeight="1" x14ac:dyDescent="0.3">
      <c r="A39" s="23" t="s">
        <v>389</v>
      </c>
      <c r="B39" s="28" t="s">
        <v>390</v>
      </c>
      <c r="C39" s="25" t="s">
        <v>391</v>
      </c>
      <c r="D39" s="24" t="s">
        <v>392</v>
      </c>
      <c r="E39" s="27" t="s">
        <v>52</v>
      </c>
      <c r="F39" s="28" t="s">
        <v>41</v>
      </c>
      <c r="G39" s="3"/>
      <c r="H39" s="29"/>
      <c r="I39" s="3"/>
    </row>
    <row r="40" spans="1:9" ht="24" customHeight="1" x14ac:dyDescent="0.3">
      <c r="A40" s="23" t="s">
        <v>393</v>
      </c>
      <c r="B40" s="28" t="s">
        <v>390</v>
      </c>
      <c r="C40" s="25" t="s">
        <v>394</v>
      </c>
      <c r="D40" s="24" t="s">
        <v>289</v>
      </c>
      <c r="E40" s="33" t="s">
        <v>56</v>
      </c>
      <c r="F40" s="28" t="s">
        <v>41</v>
      </c>
      <c r="G40" s="3"/>
      <c r="H40" s="29"/>
      <c r="I40" s="3"/>
    </row>
    <row r="41" spans="1:9" ht="24" customHeight="1" x14ac:dyDescent="0.3">
      <c r="A41" s="23" t="s">
        <v>395</v>
      </c>
      <c r="B41" s="39" t="s">
        <v>396</v>
      </c>
      <c r="C41" s="25" t="s">
        <v>397</v>
      </c>
      <c r="D41" s="24" t="s">
        <v>116</v>
      </c>
      <c r="E41" s="35" t="s">
        <v>54</v>
      </c>
      <c r="F41" s="28" t="s">
        <v>41</v>
      </c>
      <c r="G41" s="3"/>
      <c r="H41" s="29"/>
      <c r="I41" s="3"/>
    </row>
    <row r="42" spans="1:9" ht="24" customHeight="1" x14ac:dyDescent="0.3">
      <c r="A42" s="23" t="s">
        <v>398</v>
      </c>
      <c r="B42" s="39" t="s">
        <v>396</v>
      </c>
      <c r="C42" s="25" t="s">
        <v>399</v>
      </c>
      <c r="D42" s="24" t="s">
        <v>127</v>
      </c>
      <c r="E42" s="35" t="s">
        <v>54</v>
      </c>
      <c r="F42" s="28" t="s">
        <v>41</v>
      </c>
      <c r="G42" s="3"/>
      <c r="H42" s="29"/>
      <c r="I42" s="3"/>
    </row>
    <row r="43" spans="1:9" ht="24" customHeight="1" x14ac:dyDescent="0.3">
      <c r="A43" s="23" t="s">
        <v>400</v>
      </c>
      <c r="B43" s="39" t="s">
        <v>396</v>
      </c>
      <c r="C43" s="25" t="s">
        <v>401</v>
      </c>
      <c r="D43" s="24" t="s">
        <v>137</v>
      </c>
      <c r="E43" s="31" t="s">
        <v>58</v>
      </c>
      <c r="F43" s="28" t="s">
        <v>41</v>
      </c>
      <c r="G43" s="3"/>
      <c r="H43" s="29"/>
      <c r="I43" s="3"/>
    </row>
    <row r="44" spans="1:9" ht="24" customHeight="1" x14ac:dyDescent="0.3">
      <c r="A44" s="23" t="s">
        <v>402</v>
      </c>
      <c r="B44" s="39" t="s">
        <v>396</v>
      </c>
      <c r="C44" s="25" t="s">
        <v>403</v>
      </c>
      <c r="D44" s="24" t="s">
        <v>160</v>
      </c>
      <c r="E44" s="33" t="s">
        <v>56</v>
      </c>
      <c r="F44" s="28" t="s">
        <v>41</v>
      </c>
      <c r="G44" s="3"/>
      <c r="H44" s="29"/>
      <c r="I44" s="3"/>
    </row>
    <row r="45" spans="1:9" ht="24" customHeight="1" x14ac:dyDescent="0.3">
      <c r="A45" s="23" t="s">
        <v>404</v>
      </c>
      <c r="B45" s="39" t="s">
        <v>396</v>
      </c>
      <c r="C45" s="25" t="s">
        <v>405</v>
      </c>
      <c r="D45" s="24" t="s">
        <v>160</v>
      </c>
      <c r="E45" s="33" t="s">
        <v>56</v>
      </c>
      <c r="F45" s="28" t="s">
        <v>41</v>
      </c>
      <c r="G45" s="3"/>
      <c r="H45" s="29"/>
      <c r="I45" s="3"/>
    </row>
    <row r="46" spans="1:9" ht="24" customHeight="1" x14ac:dyDescent="0.3">
      <c r="A46" s="23" t="s">
        <v>406</v>
      </c>
      <c r="B46" s="39" t="s">
        <v>396</v>
      </c>
      <c r="C46" s="25" t="s">
        <v>407</v>
      </c>
      <c r="D46" s="24" t="s">
        <v>169</v>
      </c>
      <c r="E46" s="27" t="s">
        <v>52</v>
      </c>
      <c r="F46" s="28" t="s">
        <v>41</v>
      </c>
      <c r="G46" s="3"/>
      <c r="H46" s="29"/>
      <c r="I46" s="3"/>
    </row>
    <row r="47" spans="1:9" ht="24" customHeight="1" x14ac:dyDescent="0.3">
      <c r="A47" s="23" t="s">
        <v>408</v>
      </c>
      <c r="B47" s="39" t="s">
        <v>396</v>
      </c>
      <c r="C47" s="25" t="s">
        <v>409</v>
      </c>
      <c r="D47" s="24" t="s">
        <v>175</v>
      </c>
      <c r="E47" s="27" t="s">
        <v>52</v>
      </c>
      <c r="F47" s="28" t="s">
        <v>41</v>
      </c>
      <c r="G47" s="3"/>
      <c r="H47" s="29"/>
      <c r="I47" s="3"/>
    </row>
    <row r="48" spans="1:9" ht="24" customHeight="1" x14ac:dyDescent="0.3">
      <c r="A48" s="23" t="s">
        <v>410</v>
      </c>
      <c r="B48" s="39" t="s">
        <v>396</v>
      </c>
      <c r="C48" s="25" t="s">
        <v>411</v>
      </c>
      <c r="D48" s="24" t="s">
        <v>180</v>
      </c>
      <c r="E48" s="33" t="s">
        <v>56</v>
      </c>
      <c r="F48" s="28" t="s">
        <v>41</v>
      </c>
      <c r="G48" s="3"/>
      <c r="H48" s="29"/>
      <c r="I48" s="3"/>
    </row>
    <row r="49" spans="1:9" ht="24" customHeight="1" x14ac:dyDescent="0.3">
      <c r="A49" s="23" t="s">
        <v>412</v>
      </c>
      <c r="B49" s="39" t="s">
        <v>396</v>
      </c>
      <c r="C49" s="25" t="s">
        <v>413</v>
      </c>
      <c r="D49" s="24" t="s">
        <v>208</v>
      </c>
      <c r="E49" s="33" t="s">
        <v>56</v>
      </c>
      <c r="F49" s="28" t="s">
        <v>41</v>
      </c>
      <c r="G49" s="3"/>
      <c r="H49" s="29"/>
      <c r="I49" s="3"/>
    </row>
    <row r="50" spans="1:9" ht="24" customHeight="1" x14ac:dyDescent="0.3">
      <c r="A50" s="23" t="s">
        <v>414</v>
      </c>
      <c r="B50" s="39" t="s">
        <v>396</v>
      </c>
      <c r="C50" s="25" t="s">
        <v>415</v>
      </c>
      <c r="D50" s="24" t="s">
        <v>328</v>
      </c>
      <c r="E50" s="33" t="s">
        <v>56</v>
      </c>
      <c r="F50" s="28" t="s">
        <v>41</v>
      </c>
      <c r="G50" s="3"/>
      <c r="H50" s="29"/>
      <c r="I50" s="3"/>
    </row>
    <row r="51" spans="1:9" ht="24" customHeight="1" x14ac:dyDescent="0.3">
      <c r="A51" s="23" t="s">
        <v>416</v>
      </c>
      <c r="B51" s="39" t="s">
        <v>396</v>
      </c>
      <c r="C51" s="25" t="s">
        <v>417</v>
      </c>
      <c r="D51" s="24" t="s">
        <v>334</v>
      </c>
      <c r="E51" s="31" t="s">
        <v>58</v>
      </c>
      <c r="F51" s="28" t="s">
        <v>41</v>
      </c>
      <c r="G51" s="3"/>
      <c r="H51" s="29"/>
      <c r="I51" s="3"/>
    </row>
    <row r="52" spans="1:9" ht="24" customHeight="1" x14ac:dyDescent="0.3">
      <c r="A52" s="23" t="s">
        <v>418</v>
      </c>
      <c r="B52" s="39" t="s">
        <v>396</v>
      </c>
      <c r="C52" s="25" t="s">
        <v>419</v>
      </c>
      <c r="D52" s="24" t="s">
        <v>380</v>
      </c>
      <c r="E52" s="31" t="s">
        <v>58</v>
      </c>
      <c r="F52" s="28" t="s">
        <v>41</v>
      </c>
      <c r="G52" s="3"/>
      <c r="H52" s="29"/>
      <c r="I52" s="3"/>
    </row>
  </sheetData>
  <autoFilter ref="A4:I52" xr:uid="{00000000-0009-0000-0000-000004000000}"/>
  <mergeCells count="2">
    <mergeCell ref="A1:I1"/>
    <mergeCell ref="A2:I2"/>
  </mergeCells>
  <conditionalFormatting sqref="B5:B52">
    <cfRule type="expression" dxfId="20" priority="1">
      <formula>$B5="سياسة"</formula>
    </cfRule>
    <cfRule type="expression" dxfId="19" priority="2">
      <formula>$B5="إجراء (SOP)"</formula>
    </cfRule>
    <cfRule type="expression" dxfId="18" priority="3">
      <formula>$B5="تعليمات عمل"</formula>
    </cfRule>
    <cfRule type="expression" dxfId="17" priority="4">
      <formula>$B5="نموذج / قالب"</formula>
    </cfRule>
    <cfRule type="expression" dxfId="16" priority="5">
      <formula>$B5="سجل / سجل تشغيلي"</formula>
    </cfRule>
    <cfRule type="expression" dxfId="15" priority="6">
      <formula>$B5="قائمة تحقق"</formula>
    </cfRule>
    <cfRule type="expression" dxfId="14" priority="7">
      <formula>$B5="سجل بيانات / مصفوفة"</formula>
    </cfRule>
  </conditionalFormatting>
  <conditionalFormatting sqref="E5:E52">
    <cfRule type="expression" dxfId="13" priority="8">
      <formula>$E5="حرج"</formula>
    </cfRule>
    <cfRule type="expression" dxfId="12" priority="9">
      <formula>$E5="مرتفع"</formula>
    </cfRule>
    <cfRule type="expression" dxfId="11" priority="10">
      <formula>$E5="متوسط"</formula>
    </cfRule>
    <cfRule type="expression" dxfId="10" priority="11">
      <formula>$E5="منخفض"</formula>
    </cfRule>
  </conditionalFormatting>
  <conditionalFormatting sqref="F5:F52">
    <cfRule type="expression" dxfId="9" priority="12">
      <formula>$F5="لم يبدأ"</formula>
    </cfRule>
    <cfRule type="expression" dxfId="8" priority="13">
      <formula>$F5="قيد التنفيذ"</formula>
    </cfRule>
    <cfRule type="expression" dxfId="7" priority="14">
      <formula>$F5="تم التنفيذ - بانتظار الأدلة"</formula>
    </cfRule>
    <cfRule type="expression" dxfId="6" priority="15">
      <formula>$F5="مكتمل ومتحقق منه"</formula>
    </cfRule>
    <cfRule type="expression" dxfId="5" priority="16">
      <formula>$F5="غير قابل للتطبيق"</formula>
    </cfRule>
  </conditionalFormatting>
  <dataValidations count="3">
    <dataValidation type="list" sqref="B5:B52" xr:uid="{00000000-0002-0000-0400-000000000000}">
      <formula1>"سياسة,إجراء (SOP),تعليمات عمل,نموذج / قالب,سجل / سجل تشغيلي,قائمة تحقق,سجل بيانات / مصفوفة"</formula1>
    </dataValidation>
    <dataValidation type="list" sqref="E5:E52" xr:uid="{00000000-0002-0000-0400-000001000000}">
      <formula1>"حرج,مرتفع,متوسط,منخفض"</formula1>
    </dataValidation>
    <dataValidation type="list" sqref="F5:F52" xr:uid="{00000000-0002-0000-0400-000002000000}">
      <formula1>"لم يبدأ,قيد التنفيذ,تم التنفيذ - بانتظار الأدلة,مكتمل ومتحقق منه,غير قابل للتطبيق"</formula1>
    </dataValidation>
  </dataValidations>
  <pageMargins left="0.3" right="0.3" top="0.4" bottom="0.4" header="0.2" footer="0.2"/>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5"/>
  <sheetViews>
    <sheetView showGridLines="0" rightToLeft="1" workbookViewId="0">
      <pane ySplit="4" topLeftCell="A5" activePane="bottomLeft" state="frozen"/>
      <selection pane="bottomLeft" sqref="A1:F1"/>
    </sheetView>
  </sheetViews>
  <sheetFormatPr defaultRowHeight="14" x14ac:dyDescent="0.3"/>
  <cols>
    <col min="1" max="1" width="12" customWidth="1"/>
    <col min="2" max="2" width="32" customWidth="1"/>
    <col min="3" max="3" width="18" customWidth="1"/>
    <col min="4" max="4" width="62" customWidth="1"/>
    <col min="5" max="5" width="22" customWidth="1"/>
    <col min="6" max="6" width="10" customWidth="1"/>
  </cols>
  <sheetData>
    <row r="1" spans="1:6" ht="46" customHeight="1" x14ac:dyDescent="0.3">
      <c r="A1" s="56" t="s">
        <v>23</v>
      </c>
      <c r="B1" s="44"/>
      <c r="C1" s="44"/>
      <c r="D1" s="44"/>
      <c r="E1" s="44"/>
      <c r="F1" s="44"/>
    </row>
    <row r="2" spans="1:6" ht="20" customHeight="1" x14ac:dyDescent="0.3">
      <c r="A2" s="58" t="s">
        <v>420</v>
      </c>
      <c r="B2" s="44"/>
      <c r="C2" s="44"/>
      <c r="D2" s="44"/>
      <c r="E2" s="44"/>
      <c r="F2" s="44"/>
    </row>
    <row r="4" spans="1:6" ht="30" customHeight="1" x14ac:dyDescent="0.3">
      <c r="A4" s="22" t="s">
        <v>421</v>
      </c>
      <c r="B4" s="22" t="s">
        <v>422</v>
      </c>
      <c r="C4" s="22" t="s">
        <v>423</v>
      </c>
      <c r="D4" s="22" t="s">
        <v>424</v>
      </c>
      <c r="E4" s="22" t="s">
        <v>302</v>
      </c>
      <c r="F4" s="22" t="s">
        <v>84</v>
      </c>
    </row>
    <row r="5" spans="1:6" ht="42" customHeight="1" x14ac:dyDescent="0.3">
      <c r="A5" s="23" t="s">
        <v>425</v>
      </c>
      <c r="B5" s="25" t="s">
        <v>426</v>
      </c>
      <c r="C5" s="40" t="s">
        <v>427</v>
      </c>
      <c r="D5" s="3" t="s">
        <v>428</v>
      </c>
      <c r="E5" s="41" t="s">
        <v>429</v>
      </c>
      <c r="F5" s="41" t="s">
        <v>430</v>
      </c>
    </row>
    <row r="6" spans="1:6" ht="42" customHeight="1" x14ac:dyDescent="0.3">
      <c r="A6" s="23" t="s">
        <v>425</v>
      </c>
      <c r="B6" s="25" t="s">
        <v>426</v>
      </c>
      <c r="C6" s="40" t="s">
        <v>431</v>
      </c>
      <c r="D6" s="3" t="s">
        <v>432</v>
      </c>
      <c r="E6" s="41" t="s">
        <v>429</v>
      </c>
      <c r="F6" s="41" t="s">
        <v>430</v>
      </c>
    </row>
    <row r="7" spans="1:6" ht="42" customHeight="1" x14ac:dyDescent="0.3">
      <c r="A7" s="23" t="s">
        <v>425</v>
      </c>
      <c r="B7" s="25" t="s">
        <v>426</v>
      </c>
      <c r="C7" s="40" t="s">
        <v>433</v>
      </c>
      <c r="D7" s="3" t="s">
        <v>434</v>
      </c>
      <c r="E7" s="41" t="s">
        <v>429</v>
      </c>
      <c r="F7" s="41" t="s">
        <v>430</v>
      </c>
    </row>
    <row r="8" spans="1:6" ht="42" customHeight="1" x14ac:dyDescent="0.3">
      <c r="A8" s="23" t="s">
        <v>435</v>
      </c>
      <c r="B8" s="25" t="s">
        <v>436</v>
      </c>
      <c r="C8" s="40" t="s">
        <v>437</v>
      </c>
      <c r="D8" s="3" t="s">
        <v>438</v>
      </c>
      <c r="E8" s="28" t="s">
        <v>41</v>
      </c>
      <c r="F8" s="27" t="s">
        <v>52</v>
      </c>
    </row>
    <row r="9" spans="1:6" ht="42" customHeight="1" x14ac:dyDescent="0.3">
      <c r="A9" s="23" t="s">
        <v>439</v>
      </c>
      <c r="B9" s="25" t="s">
        <v>440</v>
      </c>
      <c r="C9" s="40" t="s">
        <v>437</v>
      </c>
      <c r="D9" s="3" t="s">
        <v>441</v>
      </c>
      <c r="E9" s="28" t="s">
        <v>41</v>
      </c>
      <c r="F9" s="27" t="s">
        <v>52</v>
      </c>
    </row>
    <row r="10" spans="1:6" ht="42" customHeight="1" x14ac:dyDescent="0.3">
      <c r="A10" s="23" t="s">
        <v>442</v>
      </c>
      <c r="B10" s="25" t="s">
        <v>443</v>
      </c>
      <c r="C10" s="40" t="s">
        <v>437</v>
      </c>
      <c r="D10" s="3" t="s">
        <v>444</v>
      </c>
      <c r="E10" s="28" t="s">
        <v>41</v>
      </c>
      <c r="F10" s="27" t="s">
        <v>52</v>
      </c>
    </row>
    <row r="11" spans="1:6" ht="42" customHeight="1" x14ac:dyDescent="0.3">
      <c r="A11" s="23" t="s">
        <v>445</v>
      </c>
      <c r="B11" s="25" t="s">
        <v>446</v>
      </c>
      <c r="C11" s="40" t="s">
        <v>437</v>
      </c>
      <c r="D11" s="3" t="s">
        <v>447</v>
      </c>
      <c r="E11" s="28" t="s">
        <v>41</v>
      </c>
      <c r="F11" s="35" t="s">
        <v>54</v>
      </c>
    </row>
    <row r="12" spans="1:6" ht="42" customHeight="1" x14ac:dyDescent="0.3">
      <c r="A12" s="23" t="s">
        <v>448</v>
      </c>
      <c r="B12" s="25" t="s">
        <v>449</v>
      </c>
      <c r="C12" s="40" t="s">
        <v>437</v>
      </c>
      <c r="D12" s="3" t="s">
        <v>450</v>
      </c>
      <c r="E12" s="28" t="s">
        <v>41</v>
      </c>
      <c r="F12" s="35" t="s">
        <v>54</v>
      </c>
    </row>
    <row r="13" spans="1:6" ht="42" customHeight="1" x14ac:dyDescent="0.3">
      <c r="A13" s="23" t="s">
        <v>451</v>
      </c>
      <c r="B13" s="25" t="s">
        <v>271</v>
      </c>
      <c r="C13" s="40" t="s">
        <v>437</v>
      </c>
      <c r="D13" s="3" t="s">
        <v>452</v>
      </c>
      <c r="E13" s="28" t="s">
        <v>41</v>
      </c>
      <c r="F13" s="35" t="s">
        <v>54</v>
      </c>
    </row>
    <row r="14" spans="1:6" ht="42" customHeight="1" x14ac:dyDescent="0.3">
      <c r="A14" s="23" t="s">
        <v>453</v>
      </c>
      <c r="B14" s="25" t="s">
        <v>454</v>
      </c>
      <c r="C14" s="40" t="s">
        <v>437</v>
      </c>
      <c r="D14" s="3" t="s">
        <v>455</v>
      </c>
      <c r="E14" s="28" t="s">
        <v>41</v>
      </c>
      <c r="F14" s="27" t="s">
        <v>52</v>
      </c>
    </row>
    <row r="15" spans="1:6" ht="42" customHeight="1" x14ac:dyDescent="0.3">
      <c r="A15" s="23" t="s">
        <v>456</v>
      </c>
      <c r="B15" s="25" t="s">
        <v>457</v>
      </c>
      <c r="C15" s="40" t="s">
        <v>437</v>
      </c>
      <c r="D15" s="3" t="s">
        <v>458</v>
      </c>
      <c r="E15" s="28" t="s">
        <v>41</v>
      </c>
      <c r="F15" s="27" t="s">
        <v>52</v>
      </c>
    </row>
  </sheetData>
  <autoFilter ref="A4:F15" xr:uid="{00000000-0009-0000-0000-000005000000}"/>
  <mergeCells count="2">
    <mergeCell ref="A2:F2"/>
    <mergeCell ref="A1:F1"/>
  </mergeCells>
  <pageMargins left="0.3" right="0.3" top="0.4" bottom="0.4" header="0.2" footer="0.2"/>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6"/>
  <sheetViews>
    <sheetView showGridLines="0" rightToLeft="1" workbookViewId="0">
      <pane ySplit="4" topLeftCell="A6" activePane="bottomLeft" state="frozen"/>
      <selection pane="bottomLeft" sqref="A1:H1"/>
    </sheetView>
  </sheetViews>
  <sheetFormatPr defaultRowHeight="14" x14ac:dyDescent="0.3"/>
  <cols>
    <col min="1" max="1" width="11" customWidth="1"/>
    <col min="2" max="2" width="24" customWidth="1"/>
    <col min="3" max="3" width="18" customWidth="1"/>
    <col min="4" max="4" width="52" customWidth="1"/>
    <col min="5" max="5" width="18" customWidth="1"/>
    <col min="6" max="6" width="36" customWidth="1"/>
    <col min="7" max="7" width="14" customWidth="1"/>
    <col min="8" max="8" width="13" customWidth="1"/>
  </cols>
  <sheetData>
    <row r="1" spans="1:8" ht="46" customHeight="1" x14ac:dyDescent="0.3">
      <c r="A1" s="56" t="s">
        <v>459</v>
      </c>
      <c r="B1" s="44"/>
      <c r="C1" s="44"/>
      <c r="D1" s="44"/>
      <c r="E1" s="44"/>
      <c r="F1" s="44"/>
      <c r="G1" s="44"/>
      <c r="H1" s="44"/>
    </row>
    <row r="2" spans="1:8" ht="20" customHeight="1" x14ac:dyDescent="0.3">
      <c r="A2" s="58" t="s">
        <v>460</v>
      </c>
      <c r="B2" s="44"/>
      <c r="C2" s="44"/>
      <c r="D2" s="44"/>
      <c r="E2" s="44"/>
      <c r="F2" s="44"/>
      <c r="G2" s="44"/>
      <c r="H2" s="44"/>
    </row>
    <row r="4" spans="1:8" ht="30" customHeight="1" x14ac:dyDescent="0.3">
      <c r="A4" s="22" t="s">
        <v>461</v>
      </c>
      <c r="B4" s="22" t="s">
        <v>79</v>
      </c>
      <c r="C4" s="22" t="s">
        <v>462</v>
      </c>
      <c r="D4" s="22" t="s">
        <v>463</v>
      </c>
      <c r="E4" s="22" t="s">
        <v>464</v>
      </c>
      <c r="F4" s="22" t="s">
        <v>465</v>
      </c>
      <c r="G4" s="22" t="s">
        <v>466</v>
      </c>
      <c r="H4" s="22" t="s">
        <v>467</v>
      </c>
    </row>
    <row r="5" spans="1:8" ht="58" customHeight="1" x14ac:dyDescent="0.3">
      <c r="A5" s="23" t="s">
        <v>89</v>
      </c>
      <c r="B5" s="25" t="s">
        <v>90</v>
      </c>
      <c r="C5" s="26" t="s">
        <v>32</v>
      </c>
      <c r="D5" s="3" t="s">
        <v>468</v>
      </c>
      <c r="E5" s="28" t="s">
        <v>469</v>
      </c>
      <c r="F5" s="3"/>
      <c r="G5" s="3"/>
      <c r="H5" s="29"/>
    </row>
    <row r="6" spans="1:8" ht="58" customHeight="1" x14ac:dyDescent="0.3">
      <c r="A6" s="23" t="s">
        <v>103</v>
      </c>
      <c r="B6" s="25" t="s">
        <v>105</v>
      </c>
      <c r="C6" s="26" t="s">
        <v>32</v>
      </c>
      <c r="D6" s="3" t="s">
        <v>470</v>
      </c>
      <c r="E6" s="28" t="s">
        <v>469</v>
      </c>
      <c r="F6" s="3"/>
      <c r="G6" s="3"/>
      <c r="H6" s="29"/>
    </row>
    <row r="7" spans="1:8" ht="58" customHeight="1" x14ac:dyDescent="0.3">
      <c r="A7" s="23" t="s">
        <v>116</v>
      </c>
      <c r="B7" s="25" t="s">
        <v>118</v>
      </c>
      <c r="C7" s="34" t="s">
        <v>30</v>
      </c>
      <c r="D7" s="3" t="s">
        <v>471</v>
      </c>
      <c r="E7" s="28" t="s">
        <v>469</v>
      </c>
      <c r="F7" s="3"/>
      <c r="G7" s="3"/>
      <c r="H7" s="29"/>
    </row>
    <row r="8" spans="1:8" ht="58" customHeight="1" x14ac:dyDescent="0.3">
      <c r="A8" s="23" t="s">
        <v>122</v>
      </c>
      <c r="B8" s="25" t="s">
        <v>123</v>
      </c>
      <c r="C8" s="26" t="s">
        <v>32</v>
      </c>
      <c r="D8" s="3" t="s">
        <v>472</v>
      </c>
      <c r="E8" s="28" t="s">
        <v>469</v>
      </c>
      <c r="F8" s="3"/>
      <c r="G8" s="3"/>
      <c r="H8" s="29"/>
    </row>
    <row r="9" spans="1:8" ht="58" customHeight="1" x14ac:dyDescent="0.3">
      <c r="A9" s="23" t="s">
        <v>127</v>
      </c>
      <c r="B9" s="25" t="s">
        <v>128</v>
      </c>
      <c r="C9" s="26" t="s">
        <v>32</v>
      </c>
      <c r="D9" s="3" t="s">
        <v>473</v>
      </c>
      <c r="E9" s="28" t="s">
        <v>469</v>
      </c>
      <c r="F9" s="3"/>
      <c r="G9" s="3"/>
      <c r="H9" s="29"/>
    </row>
    <row r="10" spans="1:8" ht="58" customHeight="1" x14ac:dyDescent="0.3">
      <c r="A10" s="23" t="s">
        <v>142</v>
      </c>
      <c r="B10" s="25" t="s">
        <v>143</v>
      </c>
      <c r="C10" s="26" t="s">
        <v>32</v>
      </c>
      <c r="D10" s="3" t="s">
        <v>474</v>
      </c>
      <c r="E10" s="28" t="s">
        <v>469</v>
      </c>
      <c r="F10" s="3"/>
      <c r="G10" s="3"/>
      <c r="H10" s="29"/>
    </row>
    <row r="11" spans="1:8" ht="58" customHeight="1" x14ac:dyDescent="0.3">
      <c r="A11" s="23" t="s">
        <v>169</v>
      </c>
      <c r="B11" s="25" t="s">
        <v>171</v>
      </c>
      <c r="C11" s="26" t="s">
        <v>32</v>
      </c>
      <c r="D11" s="3" t="s">
        <v>475</v>
      </c>
      <c r="E11" s="28" t="s">
        <v>469</v>
      </c>
      <c r="F11" s="3"/>
      <c r="G11" s="3"/>
      <c r="H11" s="29"/>
    </row>
    <row r="12" spans="1:8" ht="58" customHeight="1" x14ac:dyDescent="0.3">
      <c r="A12" s="23" t="s">
        <v>175</v>
      </c>
      <c r="B12" s="25" t="s">
        <v>176</v>
      </c>
      <c r="C12" s="34" t="s">
        <v>30</v>
      </c>
      <c r="D12" s="3" t="s">
        <v>476</v>
      </c>
      <c r="E12" s="28" t="s">
        <v>469</v>
      </c>
      <c r="F12" s="3"/>
      <c r="G12" s="3"/>
      <c r="H12" s="29"/>
    </row>
    <row r="13" spans="1:8" ht="58" customHeight="1" x14ac:dyDescent="0.3">
      <c r="A13" s="23" t="s">
        <v>185</v>
      </c>
      <c r="B13" s="25" t="s">
        <v>186</v>
      </c>
      <c r="C13" s="26" t="s">
        <v>32</v>
      </c>
      <c r="D13" s="3" t="s">
        <v>477</v>
      </c>
      <c r="E13" s="28" t="s">
        <v>469</v>
      </c>
      <c r="F13" s="3"/>
      <c r="G13" s="3"/>
      <c r="H13" s="29"/>
    </row>
    <row r="14" spans="1:8" ht="58" customHeight="1" x14ac:dyDescent="0.3">
      <c r="A14" s="23" t="s">
        <v>218</v>
      </c>
      <c r="B14" s="25" t="s">
        <v>219</v>
      </c>
      <c r="C14" s="26" t="s">
        <v>32</v>
      </c>
      <c r="D14" s="3" t="s">
        <v>478</v>
      </c>
      <c r="E14" s="28" t="s">
        <v>469</v>
      </c>
      <c r="F14" s="3"/>
      <c r="G14" s="3"/>
      <c r="H14" s="29"/>
    </row>
    <row r="15" spans="1:8" ht="58" customHeight="1" x14ac:dyDescent="0.3">
      <c r="A15" s="23" t="s">
        <v>234</v>
      </c>
      <c r="B15" s="25" t="s">
        <v>235</v>
      </c>
      <c r="C15" s="26" t="s">
        <v>32</v>
      </c>
      <c r="D15" s="3" t="s">
        <v>479</v>
      </c>
      <c r="E15" s="28" t="s">
        <v>469</v>
      </c>
      <c r="F15" s="3"/>
      <c r="G15" s="3"/>
      <c r="H15" s="29"/>
    </row>
    <row r="16" spans="1:8" ht="58" customHeight="1" x14ac:dyDescent="0.3">
      <c r="A16" s="23" t="s">
        <v>289</v>
      </c>
      <c r="B16" s="25" t="s">
        <v>290</v>
      </c>
      <c r="C16" s="26" t="s">
        <v>32</v>
      </c>
      <c r="D16" s="3" t="s">
        <v>480</v>
      </c>
      <c r="E16" s="28" t="s">
        <v>469</v>
      </c>
      <c r="F16" s="3"/>
      <c r="G16" s="3"/>
      <c r="H16" s="29"/>
    </row>
  </sheetData>
  <autoFilter ref="A4:H16" xr:uid="{00000000-0009-0000-0000-000006000000}"/>
  <mergeCells count="2">
    <mergeCell ref="A2:H2"/>
    <mergeCell ref="A1:H1"/>
  </mergeCells>
  <conditionalFormatting sqref="E5:E16">
    <cfRule type="expression" dxfId="4" priority="1">
      <formula>$E5="مطابق"</formula>
    </cfRule>
    <cfRule type="expression" dxfId="3" priority="2">
      <formula>$E5="عدم مطابقة بسيطة"</formula>
    </cfRule>
    <cfRule type="expression" dxfId="2" priority="3">
      <formula>$E5="عدم مطابقة جوهرية"</formula>
    </cfRule>
    <cfRule type="expression" dxfId="1" priority="4">
      <formula>$E5="ملاحظة"</formula>
    </cfRule>
    <cfRule type="expression" dxfId="0" priority="5">
      <formula>$E5="لم يُدقَّق بعد"</formula>
    </cfRule>
  </conditionalFormatting>
  <dataValidations count="1">
    <dataValidation type="list" sqref="E5:E16" xr:uid="{00000000-0002-0000-0600-000000000000}">
      <formula1>"مطابق,عدم مطابقة بسيطة,عدم مطابقة جوهرية,ملاحظة,لم يُدقَّق بعد"</formula1>
    </dataValidation>
  </dataValidations>
  <pageMargins left="0.3" right="0.3" top="0.4" bottom="0.4" header="0.2" footer="0.2"/>
  <pageSetup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22"/>
  <sheetViews>
    <sheetView showGridLines="0" rightToLeft="1" tabSelected="1" workbookViewId="0">
      <selection activeCell="J7" sqref="J7"/>
    </sheetView>
  </sheetViews>
  <sheetFormatPr defaultRowHeight="14" x14ac:dyDescent="0.3"/>
  <cols>
    <col min="1" max="1" width="3" customWidth="1"/>
    <col min="2" max="2" width="26" customWidth="1"/>
    <col min="3" max="3" width="70" customWidth="1"/>
    <col min="4" max="4" width="3" customWidth="1"/>
  </cols>
  <sheetData>
    <row r="1" spans="1:4" ht="46" customHeight="1" x14ac:dyDescent="0.3">
      <c r="A1" s="56" t="s">
        <v>27</v>
      </c>
      <c r="B1" s="44"/>
      <c r="C1" s="44"/>
      <c r="D1" s="44"/>
    </row>
    <row r="2" spans="1:4" ht="20" customHeight="1" x14ac:dyDescent="0.3">
      <c r="A2" s="58" t="s">
        <v>481</v>
      </c>
      <c r="B2" s="44"/>
      <c r="C2" s="44"/>
      <c r="D2" s="44"/>
    </row>
    <row r="4" spans="1:4" ht="22" customHeight="1" x14ac:dyDescent="0.3">
      <c r="B4" s="57" t="s">
        <v>482</v>
      </c>
      <c r="C4" s="44"/>
      <c r="D4" s="44"/>
    </row>
    <row r="5" spans="1:4" ht="34" customHeight="1" x14ac:dyDescent="0.3">
      <c r="B5" s="42" t="s">
        <v>483</v>
      </c>
      <c r="C5" s="3" t="s">
        <v>484</v>
      </c>
    </row>
    <row r="6" spans="1:4" ht="34" customHeight="1" x14ac:dyDescent="0.3">
      <c r="B6" s="42" t="s">
        <v>485</v>
      </c>
      <c r="C6" s="3" t="s">
        <v>432</v>
      </c>
    </row>
    <row r="7" spans="1:4" ht="34" customHeight="1" x14ac:dyDescent="0.3">
      <c r="B7" s="42" t="s">
        <v>486</v>
      </c>
      <c r="C7" s="3" t="s">
        <v>487</v>
      </c>
    </row>
    <row r="9" spans="1:4" ht="22" customHeight="1" x14ac:dyDescent="0.3">
      <c r="B9" s="57" t="s">
        <v>488</v>
      </c>
      <c r="C9" s="44"/>
      <c r="D9" s="44"/>
    </row>
    <row r="10" spans="1:4" ht="34" customHeight="1" x14ac:dyDescent="0.3">
      <c r="B10" s="2" t="s">
        <v>489</v>
      </c>
      <c r="C10" s="3" t="s">
        <v>490</v>
      </c>
    </row>
    <row r="11" spans="1:4" ht="34" customHeight="1" x14ac:dyDescent="0.3">
      <c r="B11" s="2" t="s">
        <v>491</v>
      </c>
      <c r="C11" s="3" t="s">
        <v>492</v>
      </c>
    </row>
    <row r="12" spans="1:4" ht="34" customHeight="1" x14ac:dyDescent="0.3">
      <c r="B12" s="2" t="s">
        <v>493</v>
      </c>
      <c r="C12" s="3" t="s">
        <v>494</v>
      </c>
    </row>
    <row r="13" spans="1:4" ht="34" customHeight="1" x14ac:dyDescent="0.3">
      <c r="B13" s="2" t="s">
        <v>495</v>
      </c>
      <c r="C13" s="3" t="s">
        <v>496</v>
      </c>
    </row>
    <row r="14" spans="1:4" ht="34" customHeight="1" x14ac:dyDescent="0.3">
      <c r="B14" s="2" t="s">
        <v>497</v>
      </c>
      <c r="C14" s="3" t="s">
        <v>498</v>
      </c>
    </row>
    <row r="15" spans="1:4" ht="34" customHeight="1" x14ac:dyDescent="0.3">
      <c r="B15" s="2" t="s">
        <v>499</v>
      </c>
      <c r="C15" s="3" t="s">
        <v>500</v>
      </c>
    </row>
    <row r="16" spans="1:4" ht="34" customHeight="1" x14ac:dyDescent="0.3">
      <c r="B16" s="2" t="s">
        <v>501</v>
      </c>
      <c r="C16" s="3" t="s">
        <v>502</v>
      </c>
    </row>
    <row r="17" spans="2:3" ht="34" customHeight="1" x14ac:dyDescent="0.3">
      <c r="B17" s="2" t="s">
        <v>503</v>
      </c>
      <c r="C17" s="3" t="s">
        <v>504</v>
      </c>
    </row>
    <row r="18" spans="2:3" ht="34" customHeight="1" x14ac:dyDescent="0.3">
      <c r="B18" s="2" t="s">
        <v>505</v>
      </c>
      <c r="C18" s="3" t="s">
        <v>506</v>
      </c>
    </row>
    <row r="20" spans="2:3" x14ac:dyDescent="0.3">
      <c r="B20" s="59" t="s">
        <v>507</v>
      </c>
      <c r="C20" s="44"/>
    </row>
    <row r="21" spans="2:3" x14ac:dyDescent="0.3">
      <c r="B21" s="44"/>
      <c r="C21" s="44"/>
    </row>
    <row r="22" spans="2:3" x14ac:dyDescent="0.3">
      <c r="B22" s="44"/>
      <c r="C22" s="44"/>
    </row>
  </sheetData>
  <mergeCells count="5">
    <mergeCell ref="A1:D1"/>
    <mergeCell ref="B20:C22"/>
    <mergeCell ref="B4:D4"/>
    <mergeCell ref="B9:D9"/>
    <mergeCell ref="A2:D2"/>
  </mergeCells>
  <pageMargins left="0.3" right="0.3" top="0.4" bottom="0.4" header="0.2" footer="0.2"/>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الغلاف</vt:lpstr>
      <vt:lpstr>التعليمات ومفتاح الألوان</vt:lpstr>
      <vt:lpstr>لوحة المعلومات</vt:lpstr>
      <vt:lpstr>مصفوفة مقارنة البنود</vt:lpstr>
      <vt:lpstr>القائمة الرئيسية للمستندات</vt:lpstr>
      <vt:lpstr>خطة عمل الانتقال</vt:lpstr>
      <vt:lpstr>قائمة تحقق التدقيق الداخلي</vt:lpstr>
      <vt:lpstr>التواريخ الرئيسية والمصطلحات</vt:lpstr>
      <vt:lpstr>'التعليمات ومفتاح الألوان'!Print_Area</vt:lpstr>
      <vt:lpstr>'مصفوفة مقارنة البنود'!Print_Titles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Yass4479 Baset</cp:lastModifiedBy>
  <dcterms:created xsi:type="dcterms:W3CDTF">2026-09-28T18:23:32Z</dcterms:created>
  <dcterms:modified xsi:type="dcterms:W3CDTF">2026-09-29T08:06:49Z</dcterms:modified>
</cp:coreProperties>
</file>