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y_abd\Downloads\"/>
    </mc:Choice>
  </mc:AlternateContent>
  <xr:revisionPtr revIDLastSave="0" documentId="8_{8F2F3637-D2B4-456C-A7B3-BCB8EB2BE30F}" xr6:coauthVersionLast="47" xr6:coauthVersionMax="47" xr10:uidLastSave="{00000000-0000-0000-0000-000000000000}"/>
  <bookViews>
    <workbookView xWindow="-110" yWindow="-110" windowWidth="25820" windowHeight="15500" tabRatio="500" firstSheet="1" activeTab="4" xr2:uid="{00000000-000D-0000-FFFF-FFFF00000000}"/>
  </bookViews>
  <sheets>
    <sheet name="Cover" sheetId="1" r:id="rId1"/>
    <sheet name="Instructions &amp; Legend" sheetId="2" r:id="rId2"/>
    <sheet name="Dashboard" sheetId="3" r:id="rId3"/>
    <sheet name="Clause Comparison Matrix" sheetId="4" r:id="rId4"/>
    <sheet name="Documentation Master List" sheetId="5" r:id="rId5"/>
    <sheet name="Transition Action Plan" sheetId="6" r:id="rId6"/>
    <sheet name="Internal Audit Checklist" sheetId="7" r:id="rId7"/>
    <sheet name="Key Dates &amp; Glossary" sheetId="8" r:id="rId8"/>
  </sheets>
  <definedNames>
    <definedName name="_xlnm._FilterDatabase" localSheetId="3" hidden="1">'Clause Comparison Matrix'!$A$4:$L$51</definedName>
    <definedName name="_xlnm._FilterDatabase" localSheetId="4" hidden="1">'Documentation Master List'!$A$4:$I$52</definedName>
    <definedName name="_xlnm._FilterDatabase" localSheetId="6" hidden="1">'Internal Audit Checklist'!$A$4:$H$16</definedName>
    <definedName name="_xlnm._FilterDatabase" localSheetId="5" hidden="1">'Transition Action Plan'!$A$4:$F$15</definedName>
    <definedName name="_xlnm.Print_Area" localSheetId="1">'Instructions &amp; Legend'!$A$1:$D$42</definedName>
    <definedName name="_xlnm.Print_Titles" localSheetId="3">'Clause Comparison Matrix'!$4:$4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2" i="3" l="1"/>
  <c r="C31" i="3"/>
  <c r="C30" i="3"/>
  <c r="C29" i="3"/>
  <c r="C28" i="3"/>
  <c r="C25" i="3"/>
  <c r="C24" i="3"/>
  <c r="C23" i="3"/>
  <c r="C22" i="3"/>
  <c r="C19" i="3"/>
  <c r="C17" i="3"/>
  <c r="C16" i="3"/>
  <c r="C15" i="3"/>
  <c r="C14" i="3"/>
  <c r="C13" i="3"/>
  <c r="C10" i="3"/>
  <c r="C9" i="3"/>
  <c r="C8" i="3"/>
  <c r="C7" i="3"/>
  <c r="C6" i="3"/>
  <c r="C5" i="3"/>
</calcChain>
</file>

<file path=xl/sharedStrings.xml><?xml version="1.0" encoding="utf-8"?>
<sst xmlns="http://schemas.openxmlformats.org/spreadsheetml/2006/main" count="1003" uniqueCount="512">
  <si>
    <t>ISO 9001:2015 → ISO 9001:2026</t>
  </si>
  <si>
    <t>Transition &amp; Gap Analysis System</t>
  </si>
  <si>
    <t>A commercial Imtithal toolkit for ISO consultants, auditors and QMS implementers
managing the mandatory move from the fifth to the sixth edition of ISO 9001</t>
  </si>
  <si>
    <t>Client / Organization Name:</t>
  </si>
  <si>
    <t>Prepared by:  Imtithal | www.imtithal.store</t>
  </si>
  <si>
    <t>Date Issued:  2026-09-28      |      Document Version:  1.0</t>
  </si>
  <si>
    <t>Standard Edition Covered:  ISO 9001:2026 (Sixth Edition, published 2026-09-16) vs. ISO 9001:2015</t>
  </si>
  <si>
    <t>Compliance Made Simple  |  طريقك الأسرع للمعايير العالمية</t>
  </si>
  <si>
    <t>●  See the 'Instructions &amp; Legend' tab before use.</t>
  </si>
  <si>
    <t>CONFIDENTIALITY NOTICE
This workbook is a licensed Imtithal commercial product intended solely for the named client engagement. It is a working analysis tool prepared by a qualified ISO consultant; it does not replace the official ISO 9001:2026 text published by ISO, nor formal transition guidance issued by the organization's own certification body and accreditation body (Global ACI / national accreditation body). Always confirm the applicable transition deadline and audit arrangements directly with your certification body.</t>
  </si>
  <si>
    <t>How to Use This System</t>
  </si>
  <si>
    <t>Read this tab first — legend, workflow and color codes</t>
  </si>
  <si>
    <t>1. What this workbook contains</t>
  </si>
  <si>
    <t>Cover</t>
  </si>
  <si>
    <t>Branding, client details, document control.</t>
  </si>
  <si>
    <t>Instructions &amp; Legend</t>
  </si>
  <si>
    <t>This tab — explains every color code and dropdown.</t>
  </si>
  <si>
    <t>Dashboard</t>
  </si>
  <si>
    <t>Live counters and charts summarizing the whole transition project.</t>
  </si>
  <si>
    <t>Clause Comparison Matrix</t>
  </si>
  <si>
    <t>The core deliverable: every ISO 9001:2015 clause mapped to its ISO 9001:2026 clause, with the exact change, the classification, the required action, suggested documents, and a live gap-tracking area (status / owner / due date / evidence).</t>
  </si>
  <si>
    <t>Documentation Master List</t>
  </si>
  <si>
    <t>A consolidated, coded list of every Policy, Procedure (SOP), Form, Record, Checklist and Register the transition is expected to touch, cross-referenced to clauses.</t>
  </si>
  <si>
    <t>Transition Action Plan</t>
  </si>
  <si>
    <t>An 8-phase project plan combining the fixed regulatory deadlines (Global ACI) with the client's own internal milestones.</t>
  </si>
  <si>
    <t>Internal Audit Checklist</t>
  </si>
  <si>
    <t>A ready-to-use audit checklist limited to the New Requirement and Significantly Modified clauses — the ones an auditor should test most closely first.</t>
  </si>
  <si>
    <t>Key Dates &amp; Glossary</t>
  </si>
  <si>
    <t>Quick reference for regulatory dates and ISO 9001:2026 terminology.</t>
  </si>
  <si>
    <t>2. Change Classification color legend (Clause Comparison Matrix, column D)</t>
  </si>
  <si>
    <t>New Requirement</t>
  </si>
  <si>
    <t>A requirement with no direct 2015 equivalent — must be built from scratch.</t>
  </si>
  <si>
    <t>Significantly Modified</t>
  </si>
  <si>
    <t>Existing requirement substantially expanded, restructured or given new sub-items — needs real document/process work.</t>
  </si>
  <si>
    <t>Reordered / Renumbered</t>
  </si>
  <si>
    <t>Same substance, different clause number or sequence position — update cross-references only.</t>
  </si>
  <si>
    <t>Editorial / Clarified Wording</t>
  </si>
  <si>
    <t>Wording sharpened or restructured for clarity — no new obligation, light-touch review only.</t>
  </si>
  <si>
    <t>No Substantive Change</t>
  </si>
  <si>
    <t>Requirement is unchanged — confirm current evidence remains valid.</t>
  </si>
  <si>
    <t>3. Gap Status color legend (Clause Comparison Matrix, column I)</t>
  </si>
  <si>
    <t>Not Started</t>
  </si>
  <si>
    <t>No work has begun on closing this gap yet.</t>
  </si>
  <si>
    <t>In Progress</t>
  </si>
  <si>
    <t>Documents/process changes are being drafted or implemented.</t>
  </si>
  <si>
    <t>Implemented - Pending Evidence</t>
  </si>
  <si>
    <t>The change has been made but objective evidence (records) is not yet available.</t>
  </si>
  <si>
    <t>Completed &amp; Verified</t>
  </si>
  <si>
    <t>Implemented, evidenced, and verified (e.g. by internal audit).</t>
  </si>
  <si>
    <t>Not Applicable</t>
  </si>
  <si>
    <t>Determined not to apply to this organization's QMS scope (justify in the Evidence/Comments column).</t>
  </si>
  <si>
    <t>4. Priority color legend (columns H and Documentation Master List)</t>
  </si>
  <si>
    <t>Critical</t>
  </si>
  <si>
    <t>New obligations directly tied to certification risk — action before the transition audit is booked.</t>
  </si>
  <si>
    <t>High</t>
  </si>
  <si>
    <t>Important but with more scheduling flexibility.</t>
  </si>
  <si>
    <t>Medium</t>
  </si>
  <si>
    <t>Should be closed within the standard project timeline.</t>
  </si>
  <si>
    <t>Low</t>
  </si>
  <si>
    <t>Editorial/administrative alignment — close opportunistically.</t>
  </si>
  <si>
    <t>5. Recommended workflow</t>
  </si>
  <si>
    <t>Step 1 — Open 'Clause Comparison Matrix' and read the 2015→2026 description for every clause with the process owner.</t>
  </si>
  <si>
    <t>Step 2 — For each row, set the Gap Status, Responsible person and Target Date; add Evidence/Comments once available.</t>
  </si>
  <si>
    <t>Step 3 — Use 'Documentation Master List' to plan and track the actual documents that need to be written or revised.</t>
  </si>
  <si>
    <t>Step 4 — Follow 'Transition Action Plan' as the master project timeline, aligned to the Global ACI deadlines.</t>
  </si>
  <si>
    <t>Step 5 — Before the transition audit, run 'Internal Audit Checklist' against every New/Significantly Modified clause.</t>
  </si>
  <si>
    <t>Step 6 — Watch 'Dashboard' at any time for a live view of overall completion.</t>
  </si>
  <si>
    <t>Project Dashboard</t>
  </si>
  <si>
    <t>Live counts driven by formulas — update as you fill in the Clause Comparison Matrix</t>
  </si>
  <si>
    <t>Clauses by Change Classification</t>
  </si>
  <si>
    <t>Total clauses / rows</t>
  </si>
  <si>
    <t>Gap Assessment Status (Clause Comparison Matrix)</t>
  </si>
  <si>
    <t>% Completed &amp; Verified</t>
  </si>
  <si>
    <t>Priority Breakdown (Clause Comparison Matrix)</t>
  </si>
  <si>
    <t>Documentation Master List Status</t>
  </si>
  <si>
    <t>Clause Comparison Matrix — ISO 9001:2015 to ISO 9001:2026</t>
  </si>
  <si>
    <t>Fill columns H–L with your organization's own gap-assessment data. Columns A–G are the reference analysis.</t>
  </si>
  <si>
    <t>Clause
2026</t>
  </si>
  <si>
    <t>Corresponding
Clause 2015</t>
  </si>
  <si>
    <t>Title</t>
  </si>
  <si>
    <t>Change
Classification</t>
  </si>
  <si>
    <t>Description of Change (2015 → 2026)</t>
  </si>
  <si>
    <t>Required Action for Transition</t>
  </si>
  <si>
    <t>Suggested Documented Information
(Policy / Procedure / Form / Record)</t>
  </si>
  <si>
    <t>Priority</t>
  </si>
  <si>
    <t>Gap Status</t>
  </si>
  <si>
    <t>Responsible</t>
  </si>
  <si>
    <t>Target Date</t>
  </si>
  <si>
    <t>Evidence / Comments</t>
  </si>
  <si>
    <t>Foreword</t>
  </si>
  <si>
    <t>Edition status</t>
  </si>
  <si>
    <t>ISO 9001:2026 (6th edition) formally cancels and replaces ISO 9001:2015 and its Amendment 1:2024 (climate change). Five headline changes are announced: (1) core terms &amp; definitions added to Clause 3, (2) quality culture and ethical behaviour introduced, (3) risks and opportunities clearly separated, (4) management of change strengthened, (5) Annex A expanded and Annex B removed.</t>
  </si>
  <si>
    <t>Brief top management and the QMS steering team on the edition change; update the reference edition quoted on the Quality Manual cover page and all controlled documents.</t>
  </si>
  <si>
    <t>Policy: QMS Manual (edition reference) | Record: Management Briefing Minutes</t>
  </si>
  <si>
    <t>0.1</t>
  </si>
  <si>
    <t>General (Introduction)</t>
  </si>
  <si>
    <t>Wording on the purpose and benefits of a QMS is retained; a direct cross-reference to Annex A and to ISO 9002 (application guidance) is added.</t>
  </si>
  <si>
    <t>No document change required; note the ISO 9002 guidance reference for future SOP-writing support.</t>
  </si>
  <si>
    <t>-</t>
  </si>
  <si>
    <t>0.2</t>
  </si>
  <si>
    <t>Quality management principles</t>
  </si>
  <si>
    <t>The same seven quality management principles are retained unchanged (customer focus, leadership, engagement of people, process approach, improvement, evidence-based decision-making, relationship management).</t>
  </si>
  <si>
    <t>None.</t>
  </si>
  <si>
    <t>0.3.1</t>
  </si>
  <si>
    <t>0.3.1 / 0.3.3</t>
  </si>
  <si>
    <t>Process approach (incl. former Risk-based thinking clause)</t>
  </si>
  <si>
    <t>The dedicated 2015 subclause 0.3.3 'Risk-based thinking' is removed as a standalone clause and folded into 0.3.1. Risk-based thinking and opportunity-based thinking are now presented as two distinct concepts (risk-based: preventing undesired results; opportunity-based: pursuing desired results), and benefit (b) is reworded to 'consideration of processes in terms of risk, opportunity and added value'.</t>
  </si>
  <si>
    <t>Update process-approach explanations in the Quality Manual / induction material to describe risk-based thinking and opportunity-based thinking as two separate disciplines.</t>
  </si>
  <si>
    <t>Policy: QMS Manual - Process Approach section</t>
  </si>
  <si>
    <t>0.3.2</t>
  </si>
  <si>
    <t>Plan-Do-Check-Act cycle</t>
  </si>
  <si>
    <t>PDCA description and the clause-to-PDCA mapping figure are retained with identical content.</t>
  </si>
  <si>
    <t>0.4</t>
  </si>
  <si>
    <t>Relationship with other management system standards</t>
  </si>
  <si>
    <t>Reference to Annex B (2015) is removed; the document instead points to Annex A and the ISO/TC 176 website for information on related standards. ISO 9002 and ISO 9004 relationships are restated.</t>
  </si>
  <si>
    <t>Remove any internal reference to 'Annex B' in controlled documents; update to Annex A.</t>
  </si>
  <si>
    <t>Clause 3</t>
  </si>
  <si>
    <t>Clause 3 (ref. only)</t>
  </si>
  <si>
    <t>Terms and definitions</t>
  </si>
  <si>
    <t>2015 only referred readers to ISO 9000:2015 for all terminology. 2026 now reproduces a core set of 20 terms and definitions directly in the standard (3.1 organization to 3.20 monitoring), while ISO 9000 remains the reference for all other quality-management terms.</t>
  </si>
  <si>
    <t>Update the internal QMS glossary / abbreviations register to align wording with clauses 3.1-3.20; use in auditor and staff training.</t>
  </si>
  <si>
    <t>Register/Matrix: QMS Glossary &amp; Definitions Register | Record: Training Attendance</t>
  </si>
  <si>
    <t>4.1</t>
  </si>
  <si>
    <t>Understanding the organization and its context</t>
  </si>
  <si>
    <t>New sentence added: 'The organization shall determine whether climate change is a relevant issue.' This is a new explicit requirement with no 2015 equivalent.</t>
  </si>
  <si>
    <t>Add a climate-change relevance assessment to the context analysis (SWOT/PESTEL or equivalent) and document the conclusion, even if the conclusion is 'not relevant'.</t>
  </si>
  <si>
    <t>Record: Context of the Organization Analysis (SWOT/PESTEL) | Record: Climate Change Relevance Statement</t>
  </si>
  <si>
    <t>4.2</t>
  </si>
  <si>
    <t>Understanding the needs and expectations of interested parties</t>
  </si>
  <si>
    <t>New item (c) added: 'which of these requirements will be addressed through the quality management system'. A new NOTE clarifies that interested parties can have climate-change-related requirements.</t>
  </si>
  <si>
    <t>Add a column to the Interested Parties Register showing whether each requirement is addressed within the QMS scope, and screen for climate-change-related stakeholder expectations.</t>
  </si>
  <si>
    <t>Register/Matrix: Interested Parties Register (add 'Addressed in QMS Y/N' column)</t>
  </si>
  <si>
    <t>4.3</t>
  </si>
  <si>
    <t>Determining the scope of the quality management system</t>
  </si>
  <si>
    <t>Wording simplified from 'shall be available and be maintained as documented information' to 'shall be available as documented information'; substance unchanged.</t>
  </si>
  <si>
    <t>Cosmetic update only when the Scope Statement is next revised.</t>
  </si>
  <si>
    <t>Policy: QMS Scope Statement</t>
  </si>
  <si>
    <t>4.4</t>
  </si>
  <si>
    <t>Quality management system and its processes</t>
  </si>
  <si>
    <t>The requirement to 'determine the processes needed for the QMS' is promoted from introductory text into its own lettered item (a); 4.4.2 verb pair 'maintain/retain documented information' is replaced with 'documented information shall be available ... / as evidence that...' language, consistent with the new Annex A definitions.</t>
  </si>
  <si>
    <t>Review the Process Map / Turtle Diagrams to confirm 'processes needed' are explicitly listed as a distinct step; no new substantive requirement.</t>
  </si>
  <si>
    <t>Register/Matrix: Company Process Map / Process Inventory</t>
  </si>
  <si>
    <t>5.1.1</t>
  </si>
  <si>
    <t>Leadership and commitment - General</t>
  </si>
  <si>
    <t>Reordered and expanded from 10 to 12 items. Three new leadership commitments are introduced: promoting quality culture and ethical behaviour (i), promoting the process approach explicitly (j), and promoting risk-based thinking AND opportunity-based thinking as two distinct disciplines (k). 'Taking accountability for the effectiveness of the QMS' moves from item (a) in 2015 to the closing item (l) in 2026.</t>
  </si>
  <si>
    <t>Update the Leadership &amp; Commitment section of the Quality Manual / Management Review agenda to add quality-culture and ethical-behaviour commitments; consider a short Code of Ethics / Quality Culture Statement signed by top management.</t>
  </si>
  <si>
    <t>Policy: Code of Ethics / Quality Culture Statement | Policy: QMS Manual - Leadership section | Record: Management Review Minutes</t>
  </si>
  <si>
    <t>5.1.2</t>
  </si>
  <si>
    <t>Customer focus</t>
  </si>
  <si>
    <t>Wording identical to 2015 (a, b, c items unchanged).</t>
  </si>
  <si>
    <t>5.2.1</t>
  </si>
  <si>
    <t>Establishing the quality policy</t>
  </si>
  <si>
    <t>'Appropriate to the purpose and context of the organization and supports its strategic direction' (2015, item a) is split: item (a) is simplified to 'appropriate to the purpose', and context/strategic-direction is moved to a new item (e).</t>
  </si>
  <si>
    <t>No substantive change; verify the Quality Policy statement still separately addresses purpose, framework for objectives, commitment to requirements, commitment to improvement, and context/strategic direction.</t>
  </si>
  <si>
    <t>Policy: Quality Policy Statement</t>
  </si>
  <si>
    <t>5.2.2</t>
  </si>
  <si>
    <t>Communicating the quality policy</t>
  </si>
  <si>
    <t>2015 item (b) 'communicated, understood and applied' is split into 2026 item (b) 'communicated within the organization' and a new item (d) 'implemented, understood and applied within the organization'.</t>
  </si>
  <si>
    <t>No substantive change; confirm the Policy Communication and Awareness plan touches on implementation, understanding, and application, not only communication.</t>
  </si>
  <si>
    <t>Record: Policy Communication / Toolbox-talk Log</t>
  </si>
  <si>
    <t>5.3</t>
  </si>
  <si>
    <t>Roles, responsibilities and authorities</t>
  </si>
  <si>
    <t>Title drops the word 'Organizational'. 2015's combined item (c) 'reporting on performance and opportunities for improvement' is split into two 2026 items: (b) reporting on performance, and a new (e) reporting on opportunities for improvement.</t>
  </si>
  <si>
    <t>Update the RACI / Authority Matrix to confirm 'reporting on opportunities for improvement' is explicitly assigned, not merely implied within performance reporting.</t>
  </si>
  <si>
    <t>Register/Matrix: RACI Matrix | Register/Matrix: Authority Matrix</t>
  </si>
  <si>
    <t>6.1.1</t>
  </si>
  <si>
    <t>Determining risks and opportunities</t>
  </si>
  <si>
    <t>Items reordered; 'achieve improvement' becomes 'achieve continual improvement'; 'enhance desirable effects' becomes 'enhance desired effects'.</t>
  </si>
  <si>
    <t>No substantive change; align terminology in the Risk &amp; Opportunity Management SOP.</t>
  </si>
  <si>
    <t>6.1.2</t>
  </si>
  <si>
    <t>6.1.2 (combined)</t>
  </si>
  <si>
    <t>Actions to address risks</t>
  </si>
  <si>
    <t>2015 addressed risks and opportunities together in a single 6.1.2 subclause. 2026 splits this into two dedicated subclauses. 6.1.2 now covers ONLY risk actions: determine, analyse and evaluate risks; plan actions; integrate into QMS processes; evaluate effectiveness - each independently of opportunities.</t>
  </si>
  <si>
    <t>Separate the Risk Register from the Opportunity Register (or add a distinguishing 'Type: Risk/Opportunity' field); revise the Risk Management procedure to evidence risk-only analysis and effectiveness evaluation.</t>
  </si>
  <si>
    <t>Register/Matrix: Risk Register | Procedure (SOP): Risk &amp; Opportunity Management SOP</t>
  </si>
  <si>
    <t>6.1.3</t>
  </si>
  <si>
    <t>Actions to address opportunities</t>
  </si>
  <si>
    <t>New dedicated subclause (no direct 2015 equivalent as a separate numbered clause). Requires the organization to determine, analyse and evaluate opportunities separately from risks, plan actions, integrate them into QMS processes, and evaluate the effectiveness of opportunity actions independently.</t>
  </si>
  <si>
    <t>Create/maintain a distinct Opportunity Register with its own action plan and effectiveness-evaluation fields; reference in Management Review inputs.</t>
  </si>
  <si>
    <t>Register/Matrix: Opportunity Register | Record: Opportunity Action Effectiveness Review</t>
  </si>
  <si>
    <t>6.2</t>
  </si>
  <si>
    <t>Quality objectives and planning to achieve them</t>
  </si>
  <si>
    <t>'Available as documented information' becomes its own explicit list item (g); the item linking objectives to conformity/customer-satisfaction moves to the final position (h).</t>
  </si>
  <si>
    <t>No substantive change; confirm the Quality Objectives Tracker retains a documented-information reference.</t>
  </si>
  <si>
    <t>Register/Matrix: Quality Objectives &amp; KPI Tracker</t>
  </si>
  <si>
    <t>6.3</t>
  </si>
  <si>
    <t>Planning of changes</t>
  </si>
  <si>
    <t>Three new requirements added when planning changes to the QMS: (e) the communication of the changes, (f) how the effectiveness of the changes will be monitored and evaluated, and (g) how the results of the changes will be reviewed. Item (c) also now explicitly covers 'availability of resources AND information'.</t>
  </si>
  <si>
    <t>Expand the Management of Change (MoC) procedure/form to add a Change Communication Plan field, an Effectiveness Monitoring field, and a Post-Change Review sign-off field.</t>
  </si>
  <si>
    <t>Procedure (SOP): Management of Change SOP | Form/Template: Change Request &amp; Impact Assessment Form</t>
  </si>
  <si>
    <t>7.1.1</t>
  </si>
  <si>
    <t>Resources - General</t>
  </si>
  <si>
    <t>Identical requirement to consider internal resource capability/constraints and external provider needs.</t>
  </si>
  <si>
    <t>7.1.2</t>
  </si>
  <si>
    <t>People</t>
  </si>
  <si>
    <t>Identical wording.</t>
  </si>
  <si>
    <t>7.1.3</t>
  </si>
  <si>
    <t>Infrastructure</t>
  </si>
  <si>
    <t>Identical wording and example list (buildings, equipment/hardware/software, transport, ICT).</t>
  </si>
  <si>
    <t>7.1.4</t>
  </si>
  <si>
    <t>Environment for the operation of processes</t>
  </si>
  <si>
    <t>Same social/psychological/physical factor examples retained; a new closing sentence links these factors to 'organizational quality culture and ethical behaviour'.</t>
  </si>
  <si>
    <t>Cross-reference the Workplace Environment risk assessment with the new Quality Culture Statement (see 5.1.1).</t>
  </si>
  <si>
    <t>7.1.5</t>
  </si>
  <si>
    <t>Monitoring and measuring resources</t>
  </si>
  <si>
    <t>7.1.5.2 renamed from 'Measurement traceability' to 'Traceability of measurement results'; wording clarified (calibration/verification status; 'can invalidate' instead of 'would invalidate').</t>
  </si>
  <si>
    <t>No substantive change; update the Calibration SOP title/cross-reference if it quotes the 2015 clause title.</t>
  </si>
  <si>
    <t>Procedure (SOP): Calibration &amp; Measurement Equipment Control SOP | Record: Calibration Certificate Log</t>
  </si>
  <si>
    <t>7.1.6</t>
  </si>
  <si>
    <t>Organizational knowledge</t>
  </si>
  <si>
    <t>Verb set changed from 'maintained and made available' to 'retained, applied and shared'; the supporting NOTE is reorganized and now explicitly names 'digital systems' as a form of organizational knowledge.</t>
  </si>
  <si>
    <t>Ensure the Knowledge Management Register / Lessons-Learned log addresses retention, application AND active sharing, and considers digital knowledge repositories.</t>
  </si>
  <si>
    <t>Register/Matrix: Organizational Knowledge Register | Record: Lessons Learned Log</t>
  </si>
  <si>
    <t>7.2</t>
  </si>
  <si>
    <t>Competence</t>
  </si>
  <si>
    <t>The 'retain documented information as evidence of competence' requirement is moved out of the lettered list into a standalone closing sentence; substance unchanged.</t>
  </si>
  <si>
    <t>No substantive change.</t>
  </si>
  <si>
    <t>Record: Training &amp; Competence Records | Form/Template: Training Needs Analysis Form</t>
  </si>
  <si>
    <t>7.3</t>
  </si>
  <si>
    <t>Awareness</t>
  </si>
  <si>
    <t>New item (e) added: persons doing work under the organization's control must be aware of 'the organizational quality culture and ethical behaviour'.</t>
  </si>
  <si>
    <t>Update induction and periodic awareness-training content and attendance records to explicitly cover quality culture and ethical behaviour.</t>
  </si>
  <si>
    <t>Record: Induction / Awareness Training Records | Policy: Code of Ethics / Quality Culture Statement</t>
  </si>
  <si>
    <t>7.4</t>
  </si>
  <si>
    <t>Communication</t>
  </si>
  <si>
    <t>Identical requirement (what/when/whom/how/who communicates).</t>
  </si>
  <si>
    <t>7.5.1 - 7.5.3</t>
  </si>
  <si>
    <t>Documented information (General / Creating &amp; updating / Control)</t>
  </si>
  <si>
    <t>All three subclauses are unchanged in substance, including the control-of-documented-information activities list and the note on access permissions.</t>
  </si>
  <si>
    <t>Procedure (SOP): Control of Documented Information SOP | Register/Matrix: Master Document &amp; Record List</t>
  </si>
  <si>
    <t>8.1</t>
  </si>
  <si>
    <t>Operational planning and control</t>
  </si>
  <si>
    <t>Restructured from nested sub-items into flatter lettered items (criteria for product/service acceptance and criteria for processes are now separate items); the documented-information paragraphs are consolidated. No new substantive obligation.</t>
  </si>
  <si>
    <t>Verify SOP clause-number cross-references are updated; no content change required.</t>
  </si>
  <si>
    <t>8.2.1</t>
  </si>
  <si>
    <t>Customer communication</t>
  </si>
  <si>
    <t>Item (e) reworded and expanded from 'establishing specific requirements for contingency actions, when relevant' to 'providing information related to contingency actions, when relevant, including any related to disruptions to the provision of products or services' - an explicit resilience/business-continuity dimension is added.</t>
  </si>
  <si>
    <t>Update the Customer Communication SOP / Business Continuity Plan to define how customers are informed in the event of a service disruption.</t>
  </si>
  <si>
    <t>Procedure (SOP): Customer Communication SOP | Policy: Business Continuity / Contingency Plan</t>
  </si>
  <si>
    <t>8.2.2 - 8.2.4</t>
  </si>
  <si>
    <t>Determining, reviewing and changing requirements for products and services</t>
  </si>
  <si>
    <t>Wording unchanged across all three subclauses.</t>
  </si>
  <si>
    <t>Form/Template: Order / Contract Review Form</t>
  </si>
  <si>
    <t>8.3.1 - 8.3.6</t>
  </si>
  <si>
    <t>Design and development of products and services</t>
  </si>
  <si>
    <t>All six subclauses (general, planning, inputs, controls, outputs, changes) are unchanged in substance.</t>
  </si>
  <si>
    <t>Procedure (SOP): Design &amp; Development SOP | Record: Design Review / Verification / Validation Records</t>
  </si>
  <si>
    <t>8.4.1 - 8.4.3</t>
  </si>
  <si>
    <t>Control of externally provided processes, products and services</t>
  </si>
  <si>
    <t>Requirements for evaluation, selection, monitoring and re-evaluation of external providers are unchanged.</t>
  </si>
  <si>
    <t>Procedure (SOP): Supplier / External Provider Evaluation SOP | Register/Matrix: Approved Vendor List</t>
  </si>
  <si>
    <t>8.5.1 - 8.5.6</t>
  </si>
  <si>
    <t>Production and service provision</t>
  </si>
  <si>
    <t>Control of production/service provision, identification &amp; traceability, customer/external-provider property, preservation, post-delivery activities and control of changes are all unchanged.</t>
  </si>
  <si>
    <t>Form/Template: Work Order / Job Traveler | Record: Change Control Log</t>
  </si>
  <si>
    <t>8.6</t>
  </si>
  <si>
    <t>Release of products and services</t>
  </si>
  <si>
    <t>Unchanged.</t>
  </si>
  <si>
    <t>Record: Product/Service Release Authorization Record</t>
  </si>
  <si>
    <t>8.7</t>
  </si>
  <si>
    <t>Control of nonconforming outputs</t>
  </si>
  <si>
    <t>Procedure (SOP): Control of Nonconforming Output SOP | Record: Nonconformity Log</t>
  </si>
  <si>
    <t>9.1.1 - 9.1.3</t>
  </si>
  <si>
    <t>Monitoring, measurement, analysis and evaluation</t>
  </si>
  <si>
    <t>General monitoring/measurement requirements, customer satisfaction monitoring, and analysis/evaluation criteria are unchanged.</t>
  </si>
  <si>
    <t>Record: Customer Satisfaction Survey | Register/Matrix: KPI Analysis Dashboard</t>
  </si>
  <si>
    <t>9.2.1 - 9.2.2</t>
  </si>
  <si>
    <t>Internal audit</t>
  </si>
  <si>
    <t>Internal audit programme requirements are unchanged.</t>
  </si>
  <si>
    <t>Procedure (SOP): Internal Audit SOP | Record: Internal Audit Report &amp; Programme</t>
  </si>
  <si>
    <t>9.3.1 - 9.3.3</t>
  </si>
  <si>
    <t>Management review</t>
  </si>
  <si>
    <t>Inputs and outputs of management review are unchanged in substance (note: new risk/opportunity split in 6.1.2/6.1.3 and climate-change relevance in 4.1 will naturally enrich review inputs g/h and b).</t>
  </si>
  <si>
    <t>Update the Management Review agenda template to explicitly reference risk-effectiveness AND opportunity-effectiveness as two separate inputs.</t>
  </si>
  <si>
    <t>Record: Management Review Minutes | Form/Template: Management Review Agenda Template</t>
  </si>
  <si>
    <t>10</t>
  </si>
  <si>
    <t>Improvement - clause structure</t>
  </si>
  <si>
    <t>2015 clause 10 had three subclauses (10.1 General, 10.2 Nonconformity and corrective action, 10.3 Continual improvement). 2026 removes the standalone 'General' subclause and reorders the remaining two: 10.1 is now Continual improvement, and 10.2 is Nonconformity and corrective action.</t>
  </si>
  <si>
    <t>Renumber and reorder the Improvement section of the Quality Manual / Corrective Action SOP; update every internal cross-reference from the old '10.3' to the new '10.1'.</t>
  </si>
  <si>
    <t>Policy: QMS Manual - Improvement section</t>
  </si>
  <si>
    <t>10.1</t>
  </si>
  <si>
    <t>10.3</t>
  </si>
  <si>
    <t>Continual improvement</t>
  </si>
  <si>
    <t>Content is unchanged from former 10.3 - only the clause number and sequence position changed (now precedes nonconformity/corrective action).</t>
  </si>
  <si>
    <t>Update cross-references only.</t>
  </si>
  <si>
    <t>10.2</t>
  </si>
  <si>
    <t>Nonconformity and corrective action</t>
  </si>
  <si>
    <t>Content unchanged; clause number unchanged.</t>
  </si>
  <si>
    <t>Procedure (SOP): Corrective Action SOP | Form/Template: Corrective Action Request (CAR) Form</t>
  </si>
  <si>
    <t>Annex A</t>
  </si>
  <si>
    <t>Clarification of structure, terminology and clauses</t>
  </si>
  <si>
    <t>Annex A is substantially expanded (informative, no new requirements). It clarifies key terms - 'appropriate' vs 'applicable', 'consider' vs 'take into account', 'continual' vs 'continuous', 'ensure', the two documented-information phrasings, and 'strategic direction' - plus adds an applicability note (A.3) and clause-by-clause commentary.</t>
  </si>
  <si>
    <t>Use Annex A definitions as the interpretation reference during internal audits, SOP writing and auditor calibration; no documents are mandatory but consistency improves audit quality.</t>
  </si>
  <si>
    <t>Register/Matrix: Internal Auditor Briefing Notes</t>
  </si>
  <si>
    <t>Annex B</t>
  </si>
  <si>
    <t>Other ISO/TC 176 standards (removed)</t>
  </si>
  <si>
    <t>Annex B (2015), which listed other quality-related ISO standards, is removed. Related references are now folded into Annex A and the public ISO/TC 176 website.</t>
  </si>
  <si>
    <t>Remove any internal reference to 'Annex B' from controlled documents.</t>
  </si>
  <si>
    <t>Every Policy / Procedure (SOP) / Form / Record / Checklist / Register the transition is expected to touch</t>
  </si>
  <si>
    <t>Doc Code</t>
  </si>
  <si>
    <t>Document Type</t>
  </si>
  <si>
    <t>Document Title</t>
  </si>
  <si>
    <t>Related Clause(s)</t>
  </si>
  <si>
    <t>Status</t>
  </si>
  <si>
    <t>Owner</t>
  </si>
  <si>
    <t>Notes</t>
  </si>
  <si>
    <t>SAT-POL-001</t>
  </si>
  <si>
    <t>Policy</t>
  </si>
  <si>
    <t>Quality Policy Statement</t>
  </si>
  <si>
    <t>5.2.1, 5.2.2</t>
  </si>
  <si>
    <t>SAT-POL-002</t>
  </si>
  <si>
    <t>Code of Ethics / Quality Culture Statement</t>
  </si>
  <si>
    <t>5.1.1, 7.1.4, 7.3</t>
  </si>
  <si>
    <t>SAT-POL-003</t>
  </si>
  <si>
    <t>QMS Manual (Scope, Context, Leadership, Improvement sections)</t>
  </si>
  <si>
    <t>4.3, 4.4, 5.1.1, 5.3, 10</t>
  </si>
  <si>
    <t>SAT-POL-004</t>
  </si>
  <si>
    <t>Business Continuity / Contingency Plan</t>
  </si>
  <si>
    <t>SAT-SOP-001</t>
  </si>
  <si>
    <t>Procedure (SOP)</t>
  </si>
  <si>
    <t>Risk &amp; Opportunity Management SOP</t>
  </si>
  <si>
    <t>6.1.1, 6.1.2, 6.1.3</t>
  </si>
  <si>
    <t>SAT-SOP-002</t>
  </si>
  <si>
    <t>Management of Change (MoC) SOP</t>
  </si>
  <si>
    <t>SAT-SOP-003</t>
  </si>
  <si>
    <t>Customer Communication SOP</t>
  </si>
  <si>
    <t>SAT-SOP-004</t>
  </si>
  <si>
    <t>Calibration &amp; Measurement Equipment Control SOP</t>
  </si>
  <si>
    <t>SAT-SOP-005</t>
  </si>
  <si>
    <t>Control of Documented Information SOP</t>
  </si>
  <si>
    <t>7.5.1-7.5.3</t>
  </si>
  <si>
    <t>SAT-SOP-006</t>
  </si>
  <si>
    <t>Design &amp; Development SOP</t>
  </si>
  <si>
    <t>8.3.1-8.3.6</t>
  </si>
  <si>
    <t>SAT-SOP-007</t>
  </si>
  <si>
    <t>Supplier / External Provider Evaluation SOP</t>
  </si>
  <si>
    <t>8.4.1-8.4.3</t>
  </si>
  <si>
    <t>SAT-SOP-008</t>
  </si>
  <si>
    <t>Control of Nonconforming Output SOP</t>
  </si>
  <si>
    <t>SAT-SOP-009</t>
  </si>
  <si>
    <t>Internal Audit SOP</t>
  </si>
  <si>
    <t>9.2.1-9.2.2</t>
  </si>
  <si>
    <t>SAT-SOP-010</t>
  </si>
  <si>
    <t>Corrective Action SOP</t>
  </si>
  <si>
    <t>SAT-FRM-001</t>
  </si>
  <si>
    <t>Form / Template</t>
  </si>
  <si>
    <t>Change Request &amp; Impact Assessment Form</t>
  </si>
  <si>
    <t>SAT-FRM-002</t>
  </si>
  <si>
    <t>Training Needs Analysis Form</t>
  </si>
  <si>
    <t>SAT-FRM-003</t>
  </si>
  <si>
    <t>Order / Contract Review Form</t>
  </si>
  <si>
    <t>8.2.2-8.2.4</t>
  </si>
  <si>
    <t>SAT-FRM-004</t>
  </si>
  <si>
    <t>Management Review Agenda Template</t>
  </si>
  <si>
    <t>9.3.1-9.3.3</t>
  </si>
  <si>
    <t>SAT-FRM-005</t>
  </si>
  <si>
    <t>Corrective Action Request (CAR) Form</t>
  </si>
  <si>
    <t>SAT-FRM-006</t>
  </si>
  <si>
    <t>Work Order / Job Traveler</t>
  </si>
  <si>
    <t>8.5.1-8.5.6</t>
  </si>
  <si>
    <t>SAT-REC-001</t>
  </si>
  <si>
    <t>Record / Log</t>
  </si>
  <si>
    <t>Climate Change Relevance Statement</t>
  </si>
  <si>
    <t>SAT-REC-002</t>
  </si>
  <si>
    <t>Management Review Minutes</t>
  </si>
  <si>
    <t>5.1.1, 9.3.1-9.3.3</t>
  </si>
  <si>
    <t>SAT-REC-003</t>
  </si>
  <si>
    <t>Induction / Awareness Training Records</t>
  </si>
  <si>
    <t>SAT-REC-004</t>
  </si>
  <si>
    <t>Lessons Learned Log</t>
  </si>
  <si>
    <t>SAT-REC-005</t>
  </si>
  <si>
    <t>Training &amp; Competence Records</t>
  </si>
  <si>
    <t>SAT-REC-006</t>
  </si>
  <si>
    <t>Calibration Certificate Log</t>
  </si>
  <si>
    <t>SAT-REC-007</t>
  </si>
  <si>
    <t>Nonconformity Log</t>
  </si>
  <si>
    <t>SAT-REC-008</t>
  </si>
  <si>
    <t>Change Control Log</t>
  </si>
  <si>
    <t>SAT-REC-009</t>
  </si>
  <si>
    <t>Product/Service Release Authorization Record</t>
  </si>
  <si>
    <t>SAT-REC-010</t>
  </si>
  <si>
    <t>Customer Satisfaction Survey</t>
  </si>
  <si>
    <t>9.1.1-9.1.3</t>
  </si>
  <si>
    <t>SAT-REC-011</t>
  </si>
  <si>
    <t>Opportunity Action Effectiveness Review</t>
  </si>
  <si>
    <t>SAT-REC-012</t>
  </si>
  <si>
    <t>Internal Audit Report &amp; Programme</t>
  </si>
  <si>
    <t>SAT-REC-013</t>
  </si>
  <si>
    <t>Design Review / Verification / Validation Records</t>
  </si>
  <si>
    <t>SAT-REC-014</t>
  </si>
  <si>
    <t>Policy Communication / Toolbox-talk Log</t>
  </si>
  <si>
    <t>SAT-CHK-001</t>
  </si>
  <si>
    <t>Checklist</t>
  </si>
  <si>
    <t>ISO 9001:2026 Transition Readiness Checklist</t>
  </si>
  <si>
    <t>All clauses</t>
  </si>
  <si>
    <t>SAT-CHK-002</t>
  </si>
  <si>
    <t>Internal Auditor Briefing Notes (Annex A terminology)</t>
  </si>
  <si>
    <t>SAT-REG-001</t>
  </si>
  <si>
    <t>Register / Matrix</t>
  </si>
  <si>
    <t>QMS Glossary &amp; Definitions Register</t>
  </si>
  <si>
    <t>SAT-REG-002</t>
  </si>
  <si>
    <t>Interested Parties Register</t>
  </si>
  <si>
    <t>SAT-REG-003</t>
  </si>
  <si>
    <t>Company Process Map / Process Inventory</t>
  </si>
  <si>
    <t>SAT-REG-004</t>
  </si>
  <si>
    <t>RACI Matrix</t>
  </si>
  <si>
    <t>SAT-REG-005</t>
  </si>
  <si>
    <t>Authority Matrix</t>
  </si>
  <si>
    <t>SAT-REG-006</t>
  </si>
  <si>
    <t>Risk Register</t>
  </si>
  <si>
    <t>SAT-REG-007</t>
  </si>
  <si>
    <t>Opportunity Register</t>
  </si>
  <si>
    <t>SAT-REG-008</t>
  </si>
  <si>
    <t>Quality Objectives &amp; KPI Tracker</t>
  </si>
  <si>
    <t>SAT-REG-009</t>
  </si>
  <si>
    <t>Organizational Knowledge Register</t>
  </si>
  <si>
    <t>SAT-REG-010</t>
  </si>
  <si>
    <t>Master Document &amp; Record List</t>
  </si>
  <si>
    <t>SAT-REG-011</t>
  </si>
  <si>
    <t>Approved Vendor List</t>
  </si>
  <si>
    <t>SAT-REG-012</t>
  </si>
  <si>
    <t>KPI Analysis Dashboard</t>
  </si>
  <si>
    <t>Fixed Global ACI regulatory dates (Phase 0) plus the recommended 8-phase project plan</t>
  </si>
  <si>
    <t>Phase</t>
  </si>
  <si>
    <t>Milestone</t>
  </si>
  <si>
    <t>Date / Deadline</t>
  </si>
  <si>
    <t>Description</t>
  </si>
  <si>
    <t>Phase 0</t>
  </si>
  <si>
    <t>Regulatory Timeline (fixed - Global ACI)</t>
  </si>
  <si>
    <t>16 Sep 2026</t>
  </si>
  <si>
    <t>Publication of ISO 9001:2026 (6th edition); ISO 9001:2015 and Amendment 1:2024 withdrawn.</t>
  </si>
  <si>
    <t>Reference only</t>
  </si>
  <si>
    <t>N/A</t>
  </si>
  <si>
    <t>31 Mar 2028</t>
  </si>
  <si>
    <t>From this date, new and initial accredited certifications may only be issued to ISO 9001:2026.</t>
  </si>
  <si>
    <t>30 Sep 2029</t>
  </si>
  <si>
    <t>Deadline: organizations already certified to ISO 9001:2015 must complete their transition (surveillance, recertification, or dedicated transition audit).</t>
  </si>
  <si>
    <t>Phase 1</t>
  </si>
  <si>
    <t>Kick-off &amp; Awareness</t>
  </si>
  <si>
    <t>Client-defined</t>
  </si>
  <si>
    <t>Present this comparison system to top management; confirm scope of certified sites/processes; assign a Transition Project Owner.</t>
  </si>
  <si>
    <t>Phase 2</t>
  </si>
  <si>
    <t>Gap Assessment</t>
  </si>
  <si>
    <t>Work through the Clause Comparison Matrix clause-by-clause with process owners; record Gap Status and Priority for every row.</t>
  </si>
  <si>
    <t>Phase 3</t>
  </si>
  <si>
    <t>Document Update</t>
  </si>
  <si>
    <t>Update / create the documents listed in the Documentation Master List, starting with Critical priority items (Risk/Opportunity split, Management of Change, Climate Change Statement, Quality Culture Statement).</t>
  </si>
  <si>
    <t>Phase 4</t>
  </si>
  <si>
    <t>Training &amp; Awareness Roll-out</t>
  </si>
  <si>
    <t>Train relevant staff on new/changed clauses, especially quality culture &amp; ethics, risk vs. opportunity separation, and the management-of-change form.</t>
  </si>
  <si>
    <t>Phase 5</t>
  </si>
  <si>
    <t>Internal Audit (Transition-focused)</t>
  </si>
  <si>
    <t>Run the Internal Audit Checklist sheet against all New Requirement and Significantly Modified clauses.</t>
  </si>
  <si>
    <t>Phase 6</t>
  </si>
  <si>
    <t>Management Review</t>
  </si>
  <si>
    <t>Present gap-closure status, audit results and remaining risks to top management; approve readiness for certification body engagement.</t>
  </si>
  <si>
    <t>Phase 7</t>
  </si>
  <si>
    <t>Certification Body Coordination</t>
  </si>
  <si>
    <t>Contact the certification body to schedule the transition audit (surveillance, recertification, or dedicated) well before 30 Sep 2029.</t>
  </si>
  <si>
    <t>Phase 8</t>
  </si>
  <si>
    <t>Transition Audit &amp; Certificate Issuance</t>
  </si>
  <si>
    <t>Undergo the transition audit; obtain the ISO 9001:2026 certificate.</t>
  </si>
  <si>
    <t>Internal Audit Checklist — New &amp; Significantly Modified Clauses Only</t>
  </si>
  <si>
    <t>Use this focused checklist ahead of the ISO 9001:2026 transition audit</t>
  </si>
  <si>
    <t>Clause 2026</t>
  </si>
  <si>
    <t>Change Type</t>
  </si>
  <si>
    <t>Audit Question</t>
  </si>
  <si>
    <t>Auditor Finding</t>
  </si>
  <si>
    <t>Objective Evidence Reviewed</t>
  </si>
  <si>
    <t>Auditor</t>
  </si>
  <si>
    <t>Audit Date</t>
  </si>
  <si>
    <t>Has the organization implemented and evidenced the requirement change described for clause Foreword (Edition status)? Specifically: Brief top management and the QMS steering team on the edition change; update the reference edition quoted on the Quality Manual cover page and all controlled documents.</t>
  </si>
  <si>
    <t>Not Yet Audited</t>
  </si>
  <si>
    <t>Has the organization implemented and evidenced the requirement change described for clause 0.3.1 (Process approach (incl. former Risk-based thinking clause))? Specifically: Update process-approach explanations in the Quality Manual / induction material to describe risk-based thinking and opportunity-based thinking as two separate disciplines.</t>
  </si>
  <si>
    <t>Has the organization implemented and evidenced the requirement change described for clause Clause 3 (Terms and definitions)? Specifically: Update the internal QMS glossary / abbreviations register to align wording with clauses 3.1-3.20; use in auditor and staff training.</t>
  </si>
  <si>
    <t>Has the organization implemented and evidenced the requirement change described for clause 4.1 (Understanding the organization and its context)? Specifically: Add a climate-change relevance assessment to the context analysis (SWOT/PESTEL or equivalent) and document the conclusion, even if the conclusion is 'not relevant'.</t>
  </si>
  <si>
    <t>Has the organization implemented and evidenced the requirement change described for clause 4.2 (Understanding the needs and expectations of interested parties)? Specifically: Add a column to the Interested Parties Register showing whether each requirement is addressed within the QMS scope, and screen for climate-change-related stakeholder expectations.</t>
  </si>
  <si>
    <t>Has the organization implemented and evidenced the requirement change described for clause 5.1.1 (Leadership and commitment - General)? Specifically: Update the Leadership &amp; Commitment section of the Quality Manual / Management Review agenda to add quality-culture and ethical-behaviour commitments; consider a short Code of Ethics / Quality Culture Statement signed by top management.</t>
  </si>
  <si>
    <t>Has the organization implemented and evidenced the requirement change described for clause 6.1.2 (Actions to address risks)? Specifically: Separate the Risk Register from the Opportunity Register (or add a distinguishing 'Type: Risk/Opportunity' field); revise the Risk Management procedure to evidence risk-only analysis and effectiveness evaluation.</t>
  </si>
  <si>
    <t>Has the organization implemented and evidenced the requirement change described for clause 6.1.3 (Actions to address opportunities)? Specifically: Create/maintain a distinct Opportunity Register with its own action plan and effectiveness-evaluation fields; reference in Management Review inputs.</t>
  </si>
  <si>
    <t>Has the organization implemented and evidenced the requirement change described for clause 6.3 (Planning of changes)? Specifically: Expand the Management of Change (MoC) procedure/form to add a Change Communication Plan field, an Effectiveness Monitoring field, and a Post-Change Review sign-off field.</t>
  </si>
  <si>
    <t>Has the organization implemented and evidenced the requirement change described for clause 7.3 (Awareness)? Specifically: Update induction and periodic awareness-training content and attendance records to explicitly cover quality culture and ethical behaviour.</t>
  </si>
  <si>
    <t>Has the organization implemented and evidenced the requirement change described for clause 8.2.1 (Customer communication)? Specifically: Update the Customer Communication SOP / Business Continuity Plan to define how customers are informed in the event of a service disruption.</t>
  </si>
  <si>
    <t>Has the organization implemented and evidenced the requirement change described for clause Annex A (Clarification of structure, terminology and clauses)? Specifically: Use Annex A definitions as the interpretation reference during internal audits, SOP writing and auditor calibration; no documents are mandatory but consistency improves audit quality.</t>
  </si>
  <si>
    <t>Regulatory reference dates and ISO 9001:2026 terminology</t>
  </si>
  <si>
    <t>Key Regulatory Dates (Global ACI-TECH-3-TR 2029-09-30 (M))</t>
  </si>
  <si>
    <t>2026-09-16</t>
  </si>
  <si>
    <t>ISO 9001:2026 (sixth edition) published; ISO 9001:2015 and Amendment 1:2024 withdrawn as current editions.</t>
  </si>
  <si>
    <t>2028-03-31</t>
  </si>
  <si>
    <t>From this date, new and initial accredited certifications may only be issued against ISO 9001:2026.</t>
  </si>
  <si>
    <t>2029-09-30</t>
  </si>
  <si>
    <t>Final deadline: organizations already certified to ISO 9001:2015 must complete their transition to ISO 9001:2026.</t>
  </si>
  <si>
    <t>Glossary</t>
  </si>
  <si>
    <t>Global ACI</t>
  </si>
  <si>
    <t>Global Accreditation Cooperation Incorporated - the body that replaced both IAF and ILAC on 1 January 2026 and sets accreditation transition rules worldwide.</t>
  </si>
  <si>
    <t>IAF / ILAC</t>
  </si>
  <si>
    <t>International Accreditation Forum / International Laboratory Accreditation Cooperation - ceased operations 1 January 2026; functions transferred to Global ACI.</t>
  </si>
  <si>
    <t>Transition Audit</t>
  </si>
  <si>
    <t>An audit (dedicated, or combined with a scheduled surveillance/recertification audit) used to move a certificate from ISO 9001:2015 to ISO 9001:2026.</t>
  </si>
  <si>
    <t>AS-IS</t>
  </si>
  <si>
    <t>The organization's current, actually-practiced way of working, documented as observed - not idealized.</t>
  </si>
  <si>
    <t>TO-BE</t>
  </si>
  <si>
    <t>The improved, agreed way of working designed together with management, building on AS-IS.</t>
  </si>
  <si>
    <t>Quality Culture</t>
  </si>
  <si>
    <t>The shared values, attitudes, practices and actions across an organization that support quality outcomes (new emphasis in ISO 9001:2026, clauses 5.1.1, 7.1.4, 7.3).</t>
  </si>
  <si>
    <t>Risk-based thinking</t>
  </si>
  <si>
    <t>Thinking aimed at preventing undesired results (ISO 9001:2026 separates this from opportunity-based thinking).</t>
  </si>
  <si>
    <t>Opportunity-based thinking</t>
  </si>
  <si>
    <t>Thinking aimed at pursuing desired results by taking advantage of opportunities (new distinct concept in ISO 9001:2026).</t>
  </si>
  <si>
    <t>Documented Information</t>
  </si>
  <si>
    <t>Information required to be controlled and maintained by an organization and the medium on which it is contained (ISO 9000 / Clause 3.10).</t>
  </si>
  <si>
    <t>Always verify the applicable transition deadline directly with your certification body / national accreditation body, since some bodies apply earlier internal cut-offs than the Global ACI ceiling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</si>
</sst>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8" x14ac:knownFonts="1">
    <font>
      <sz val="11"/>
      <color theme="1"/>
      <name val="Calibri"/>
      <family val="2"/>
      <charset val="1"/>
    </font>
    <font>
      <b/>
      <sz val="26"/>
      <color rgb="FF12294D"/>
      <name val="Arial"/>
      <charset val="1"/>
    </font>
    <font>
      <b/>
      <sz val="16"/>
      <color rgb="FF2F7A5C"/>
      <name val="Arial"/>
      <charset val="1"/>
    </font>
    <font>
      <i/>
      <sz val="11"/>
      <color rgb="FF5B6472"/>
      <name val="Arial"/>
      <charset val="1"/>
    </font>
    <font>
      <b/>
      <sz val="11"/>
      <color rgb="FF12294D"/>
      <name val="Arial"/>
      <charset val="1"/>
    </font>
    <font>
      <sz val="11"/>
      <color rgb="FF5B6472"/>
      <name val="Arial"/>
      <charset val="1"/>
    </font>
    <font>
      <i/>
      <sz val="11"/>
      <color rgb="FF9C7B3D"/>
      <name val="Arial"/>
      <charset val="1"/>
    </font>
    <font>
      <sz val="10"/>
      <color rgb="FF1F3F6B"/>
      <name val="Arial"/>
      <charset val="1"/>
    </font>
    <font>
      <i/>
      <sz val="9"/>
      <color rgb="FF5B6472"/>
      <name val="Arial"/>
      <charset val="1"/>
    </font>
    <font>
      <b/>
      <sz val="16"/>
      <color rgb="FFFFFFFF"/>
      <name val="Arial"/>
      <charset val="1"/>
    </font>
    <font>
      <i/>
      <sz val="10"/>
      <color rgb="FFC7A96B"/>
      <name val="Arial"/>
      <charset val="1"/>
    </font>
    <font>
      <b/>
      <sz val="12"/>
      <color rgb="FFFFFFFF"/>
      <name val="Arial"/>
      <charset val="1"/>
    </font>
    <font>
      <b/>
      <sz val="10"/>
      <color rgb="FF12294D"/>
      <name val="Arial"/>
      <charset val="1"/>
    </font>
    <font>
      <sz val="10"/>
      <color rgb="FF000000"/>
      <name val="Arial"/>
      <charset val="1"/>
    </font>
    <font>
      <b/>
      <sz val="10"/>
      <color rgb="FF000000"/>
      <name val="Arial"/>
      <charset val="1"/>
    </font>
    <font>
      <b/>
      <sz val="12"/>
      <color rgb="FF12294D"/>
      <name val="Arial"/>
      <charset val="1"/>
    </font>
    <font>
      <b/>
      <sz val="10"/>
      <color rgb="FFFFFFFF"/>
      <name val="Arial"/>
      <charset val="1"/>
    </font>
    <font>
      <sz val="10"/>
      <color rgb="FF5B6472"/>
      <name val="Arial"/>
      <charset val="1"/>
    </font>
  </fonts>
  <fills count="23">
    <fill>
      <patternFill patternType="none"/>
    </fill>
    <fill>
      <patternFill patternType="gray125"/>
    </fill>
    <fill>
      <patternFill patternType="solid">
        <fgColor rgb="FFF7F8FA"/>
        <bgColor rgb="FFFFFFFF"/>
      </patternFill>
    </fill>
    <fill>
      <patternFill patternType="solid">
        <fgColor rgb="FF12294D"/>
        <bgColor rgb="FF1F3F6B"/>
      </patternFill>
    </fill>
    <fill>
      <patternFill patternType="solid">
        <fgColor rgb="FF1F3F6B"/>
        <bgColor rgb="FF12294D"/>
      </patternFill>
    </fill>
    <fill>
      <patternFill patternType="solid">
        <fgColor rgb="FFDCE6F0"/>
        <bgColor rgb="FFD5DAE1"/>
      </patternFill>
    </fill>
    <fill>
      <patternFill patternType="solid">
        <fgColor rgb="FFF5B7B1"/>
        <bgColor rgb="FFF5CBA7"/>
      </patternFill>
    </fill>
    <fill>
      <patternFill patternType="solid">
        <fgColor rgb="FFFAD7A0"/>
        <bgColor rgb="FFF5CBA7"/>
      </patternFill>
    </fill>
    <fill>
      <patternFill patternType="solid">
        <fgColor rgb="FFD2B4DE"/>
        <bgColor rgb="FFD7BDE2"/>
      </patternFill>
    </fill>
    <fill>
      <patternFill patternType="solid">
        <fgColor rgb="FFAED6F1"/>
        <bgColor rgb="FFA9DFBF"/>
      </patternFill>
    </fill>
    <fill>
      <patternFill patternType="solid">
        <fgColor rgb="FFA9DFBF"/>
        <bgColor rgb="FFAED6F1"/>
      </patternFill>
    </fill>
    <fill>
      <patternFill patternType="solid">
        <fgColor rgb="FFF1948A"/>
        <bgColor rgb="FFF5B7B1"/>
      </patternFill>
    </fill>
    <fill>
      <patternFill patternType="solid">
        <fgColor rgb="FFF8C471"/>
        <bgColor rgb="FFF5CBA7"/>
      </patternFill>
    </fill>
    <fill>
      <patternFill patternType="solid">
        <fgColor rgb="FF85C1E9"/>
        <bgColor rgb="FFAAB7B8"/>
      </patternFill>
    </fill>
    <fill>
      <patternFill patternType="solid">
        <fgColor rgb="FF82E0AA"/>
        <bgColor rgb="FFA9DFBF"/>
      </patternFill>
    </fill>
    <fill>
      <patternFill patternType="solid">
        <fgColor rgb="FFD5D8DC"/>
        <bgColor rgb="FFD5DAE1"/>
      </patternFill>
    </fill>
    <fill>
      <patternFill patternType="solid">
        <fgColor rgb="FFE74C3C"/>
        <bgColor rgb="FFC0504D"/>
      </patternFill>
    </fill>
    <fill>
      <patternFill patternType="solid">
        <fgColor rgb="FFF39C12"/>
        <bgColor rgb="FFC7A96B"/>
      </patternFill>
    </fill>
    <fill>
      <patternFill patternType="solid">
        <fgColor rgb="FFF4D03F"/>
        <bgColor rgb="FFF8C471"/>
      </patternFill>
    </fill>
    <fill>
      <patternFill patternType="solid">
        <fgColor rgb="FFAAB7B8"/>
        <bgColor rgb="FFD2B4DE"/>
      </patternFill>
    </fill>
    <fill>
      <patternFill patternType="solid">
        <fgColor rgb="FFC7A96B"/>
        <bgColor rgb="FF9BBB59"/>
      </patternFill>
    </fill>
    <fill>
      <patternFill patternType="solid">
        <fgColor rgb="FFF5CBA7"/>
        <bgColor rgb="FFFAD7A0"/>
      </patternFill>
    </fill>
    <fill>
      <patternFill patternType="solid">
        <fgColor rgb="FFD7BDE2"/>
        <bgColor rgb="FFD2B4DE"/>
      </patternFill>
    </fill>
  </fills>
  <borders count="3">
    <border>
      <left/>
      <right/>
      <top/>
      <bottom/>
      <diagonal/>
    </border>
    <border>
      <left/>
      <right/>
      <top/>
      <bottom style="thin">
        <color rgb="FF12294D"/>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57">
    <xf numFmtId="0" fontId="0" fillId="0" borderId="0" xfId="0"/>
    <xf numFmtId="0" fontId="8" fillId="0" borderId="0" xfId="0" applyFont="1" applyAlignment="1">
      <alignment vertical="top" wrapText="1"/>
    </xf>
    <xf numFmtId="0" fontId="13" fillId="0" borderId="2" xfId="0" applyFont="1" applyBorder="1" applyAlignment="1">
      <alignment horizontal="left" vertical="top" wrapText="1"/>
    </xf>
    <xf numFmtId="0" fontId="11" fillId="4" borderId="0" xfId="0" applyFont="1" applyFill="1" applyAlignment="1">
      <alignment horizontal="left" vertical="center" indent="1"/>
    </xf>
    <xf numFmtId="0" fontId="10" fillId="4" borderId="0" xfId="0" applyFont="1" applyFill="1" applyAlignment="1">
      <alignment horizontal="left" vertical="center" indent="1"/>
    </xf>
    <xf numFmtId="0" fontId="9" fillId="3" borderId="0" xfId="0" applyFont="1" applyFill="1" applyAlignment="1">
      <alignment horizontal="left" vertical="center" indent="1"/>
    </xf>
    <xf numFmtId="0" fontId="8" fillId="2" borderId="0" xfId="0" applyFont="1" applyFill="1" applyAlignment="1">
      <alignment horizontal="center" vertical="top" wrapText="1"/>
    </xf>
    <xf numFmtId="0" fontId="7" fillId="2" borderId="0" xfId="0" applyFont="1" applyFill="1" applyAlignment="1">
      <alignment horizontal="center"/>
    </xf>
    <xf numFmtId="0" fontId="6" fillId="2" borderId="0" xfId="0" applyFont="1" applyFill="1" applyAlignment="1">
      <alignment horizontal="center"/>
    </xf>
    <xf numFmtId="0" fontId="5" fillId="2" borderId="1" xfId="0" applyFont="1" applyFill="1" applyBorder="1" applyAlignment="1">
      <alignment horizontal="center"/>
    </xf>
    <xf numFmtId="0" fontId="4" fillId="2" borderId="0" xfId="0" applyFont="1" applyFill="1" applyAlignment="1">
      <alignment horizontal="center"/>
    </xf>
    <xf numFmtId="0" fontId="3" fillId="2" borderId="0" xfId="0" applyFont="1" applyFill="1" applyAlignment="1">
      <alignment horizontal="center"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0" fillId="2" borderId="0" xfId="0" applyFill="1"/>
    <xf numFmtId="0" fontId="0" fillId="2" borderId="0" xfId="0" applyFill="1"/>
    <xf numFmtId="0" fontId="12" fillId="5" borderId="2" xfId="0" applyFont="1" applyFill="1" applyBorder="1" applyAlignment="1">
      <alignment horizontal="left" vertical="top" wrapText="1"/>
    </xf>
    <xf numFmtId="0" fontId="13" fillId="0" borderId="2" xfId="0" applyFont="1" applyBorder="1" applyAlignment="1">
      <alignment horizontal="left" vertical="top" wrapText="1"/>
    </xf>
    <xf numFmtId="0" fontId="14" fillId="6" borderId="2" xfId="0" applyFont="1" applyFill="1" applyBorder="1" applyAlignment="1">
      <alignment horizontal="left" vertical="top" wrapText="1"/>
    </xf>
    <xf numFmtId="0" fontId="14" fillId="7" borderId="2" xfId="0" applyFont="1" applyFill="1" applyBorder="1" applyAlignment="1">
      <alignment horizontal="left" vertical="top" wrapText="1"/>
    </xf>
    <xf numFmtId="0" fontId="14" fillId="8" borderId="2" xfId="0" applyFont="1" applyFill="1" applyBorder="1" applyAlignment="1">
      <alignment horizontal="left" vertical="top" wrapText="1"/>
    </xf>
    <xf numFmtId="0" fontId="14" fillId="9" borderId="2" xfId="0" applyFont="1" applyFill="1" applyBorder="1" applyAlignment="1">
      <alignment horizontal="left" vertical="top" wrapText="1"/>
    </xf>
    <xf numFmtId="0" fontId="14" fillId="10" borderId="2" xfId="0" applyFont="1" applyFill="1" applyBorder="1" applyAlignment="1">
      <alignment horizontal="left" vertical="top" wrapText="1"/>
    </xf>
    <xf numFmtId="0" fontId="14" fillId="11" borderId="2" xfId="0" applyFont="1" applyFill="1" applyBorder="1" applyAlignment="1">
      <alignment horizontal="left" vertical="top" wrapText="1"/>
    </xf>
    <xf numFmtId="0" fontId="14" fillId="12" borderId="2" xfId="0" applyFont="1" applyFill="1" applyBorder="1" applyAlignment="1">
      <alignment horizontal="left" vertical="top" wrapText="1"/>
    </xf>
    <xf numFmtId="0" fontId="14" fillId="13" borderId="2" xfId="0" applyFont="1" applyFill="1" applyBorder="1" applyAlignment="1">
      <alignment horizontal="left" vertical="top" wrapText="1"/>
    </xf>
    <xf numFmtId="0" fontId="14" fillId="14" borderId="2" xfId="0" applyFont="1" applyFill="1" applyBorder="1" applyAlignment="1">
      <alignment horizontal="left" vertical="top" wrapText="1"/>
    </xf>
    <xf numFmtId="0" fontId="14" fillId="15" borderId="2" xfId="0" applyFont="1" applyFill="1" applyBorder="1" applyAlignment="1">
      <alignment horizontal="left" vertical="top" wrapText="1"/>
    </xf>
    <xf numFmtId="0" fontId="14" fillId="16" borderId="2" xfId="0" applyFont="1" applyFill="1" applyBorder="1" applyAlignment="1">
      <alignment horizontal="left" vertical="top" wrapText="1"/>
    </xf>
    <xf numFmtId="0" fontId="14" fillId="17" borderId="2" xfId="0" applyFont="1" applyFill="1" applyBorder="1" applyAlignment="1">
      <alignment horizontal="left" vertical="top" wrapText="1"/>
    </xf>
    <xf numFmtId="0" fontId="14" fillId="18" borderId="2" xfId="0" applyFont="1" applyFill="1" applyBorder="1" applyAlignment="1">
      <alignment horizontal="left" vertical="top" wrapText="1"/>
    </xf>
    <xf numFmtId="0" fontId="14" fillId="19" borderId="2" xfId="0" applyFont="1" applyFill="1" applyBorder="1" applyAlignment="1">
      <alignment horizontal="left" vertical="top" wrapText="1"/>
    </xf>
    <xf numFmtId="0" fontId="15" fillId="0" borderId="2" xfId="0" applyFont="1" applyBorder="1" applyAlignment="1">
      <alignment horizontal="center" vertical="center"/>
    </xf>
    <xf numFmtId="0" fontId="14" fillId="5" borderId="2" xfId="0" applyFont="1" applyFill="1" applyBorder="1" applyAlignment="1">
      <alignment horizontal="left" vertical="top" wrapText="1"/>
    </xf>
    <xf numFmtId="0" fontId="14" fillId="20" borderId="2" xfId="0" applyFont="1" applyFill="1" applyBorder="1" applyAlignment="1">
      <alignment horizontal="left" vertical="top" wrapText="1"/>
    </xf>
    <xf numFmtId="9" fontId="15" fillId="0" borderId="2" xfId="0" applyNumberFormat="1" applyFont="1" applyBorder="1" applyAlignment="1">
      <alignment horizontal="center" vertical="center"/>
    </xf>
    <xf numFmtId="0" fontId="16" fillId="4" borderId="2" xfId="0" applyFont="1" applyFill="1" applyBorder="1" applyAlignment="1">
      <alignment horizontal="center" vertical="center" wrapText="1"/>
    </xf>
    <xf numFmtId="0" fontId="12" fillId="0" borderId="2" xfId="0" applyFont="1" applyBorder="1" applyAlignment="1">
      <alignment horizontal="center" vertical="top" wrapText="1"/>
    </xf>
    <xf numFmtId="0" fontId="17" fillId="0" borderId="2" xfId="0" applyFont="1" applyBorder="1" applyAlignment="1">
      <alignment horizontal="center" vertical="top" wrapText="1"/>
    </xf>
    <xf numFmtId="0" fontId="14" fillId="0" borderId="2" xfId="0" applyFont="1" applyBorder="1" applyAlignment="1">
      <alignment horizontal="left" vertical="top" wrapText="1"/>
    </xf>
    <xf numFmtId="0" fontId="13" fillId="7" borderId="2" xfId="0" applyFont="1" applyFill="1" applyBorder="1" applyAlignment="1">
      <alignment horizontal="center" vertical="top" wrapText="1"/>
    </xf>
    <xf numFmtId="0" fontId="13" fillId="16" borderId="2" xfId="0" applyFont="1" applyFill="1" applyBorder="1" applyAlignment="1">
      <alignment horizontal="center" vertical="top" wrapText="1"/>
    </xf>
    <xf numFmtId="0" fontId="13" fillId="11" borderId="2" xfId="0" applyFont="1" applyFill="1" applyBorder="1" applyAlignment="1">
      <alignment horizontal="center" vertical="top" wrapText="1"/>
    </xf>
    <xf numFmtId="164" fontId="13" fillId="0" borderId="2" xfId="0" applyNumberFormat="1" applyFont="1" applyBorder="1" applyAlignment="1">
      <alignment horizontal="left" vertical="top" wrapText="1"/>
    </xf>
    <xf numFmtId="0" fontId="13" fillId="9" borderId="2" xfId="0" applyFont="1" applyFill="1" applyBorder="1" applyAlignment="1">
      <alignment horizontal="center" vertical="top" wrapText="1"/>
    </xf>
    <xf numFmtId="0" fontId="13" fillId="19" borderId="2" xfId="0" applyFont="1" applyFill="1" applyBorder="1" applyAlignment="1">
      <alignment horizontal="center" vertical="top" wrapText="1"/>
    </xf>
    <xf numFmtId="0" fontId="13" fillId="10" borderId="2" xfId="0" applyFont="1" applyFill="1" applyBorder="1" applyAlignment="1">
      <alignment horizontal="center" vertical="top" wrapText="1"/>
    </xf>
    <xf numFmtId="0" fontId="13" fillId="18" borderId="2" xfId="0" applyFont="1" applyFill="1" applyBorder="1" applyAlignment="1">
      <alignment horizontal="center" vertical="top" wrapText="1"/>
    </xf>
    <xf numFmtId="0" fontId="13" fillId="6" borderId="2" xfId="0" applyFont="1" applyFill="1" applyBorder="1" applyAlignment="1">
      <alignment horizontal="center" vertical="top" wrapText="1"/>
    </xf>
    <xf numFmtId="0" fontId="13" fillId="17" borderId="2" xfId="0" applyFont="1" applyFill="1" applyBorder="1" applyAlignment="1">
      <alignment horizontal="center" vertical="top" wrapText="1"/>
    </xf>
    <xf numFmtId="0" fontId="13" fillId="8" borderId="2" xfId="0" applyFont="1" applyFill="1" applyBorder="1" applyAlignment="1">
      <alignment horizontal="center" vertical="top" wrapText="1"/>
    </xf>
    <xf numFmtId="0" fontId="13" fillId="21" borderId="2" xfId="0" applyFont="1" applyFill="1" applyBorder="1" applyAlignment="1">
      <alignment horizontal="center" vertical="top" wrapText="1"/>
    </xf>
    <xf numFmtId="0" fontId="13" fillId="22" borderId="2" xfId="0" applyFont="1" applyFill="1" applyBorder="1" applyAlignment="1">
      <alignment horizontal="center" vertical="top" wrapText="1"/>
    </xf>
    <xf numFmtId="0" fontId="13" fillId="13" borderId="2" xfId="0" applyFont="1" applyFill="1" applyBorder="1" applyAlignment="1">
      <alignment horizontal="center" vertical="top" wrapText="1"/>
    </xf>
    <xf numFmtId="0" fontId="13" fillId="0" borderId="2" xfId="0" applyFont="1" applyBorder="1" applyAlignment="1">
      <alignment horizontal="center" vertical="top" wrapText="1"/>
    </xf>
    <xf numFmtId="0" fontId="13" fillId="2" borderId="2" xfId="0" applyFont="1" applyFill="1" applyBorder="1" applyAlignment="1">
      <alignment horizontal="center" vertical="top" wrapText="1"/>
    </xf>
    <xf numFmtId="0" fontId="12" fillId="20" borderId="2" xfId="0" applyFont="1" applyFill="1" applyBorder="1" applyAlignment="1">
      <alignment horizontal="center" vertical="top" wrapText="1"/>
    </xf>
  </cellXfs>
  <cellStyles count="1">
    <cellStyle name="Normal" xfId="0" builtinId="0"/>
  </cellStyles>
  <dxfs count="35">
    <dxf>
      <fill>
        <patternFill>
          <bgColor rgb="FFF1948A"/>
        </patternFill>
      </fill>
    </dxf>
    <dxf>
      <fill>
        <patternFill>
          <bgColor rgb="FFF39C12"/>
        </patternFill>
      </fill>
    </dxf>
    <dxf>
      <fill>
        <patternFill>
          <bgColor rgb="FFE74C3C"/>
        </patternFill>
      </fill>
    </dxf>
    <dxf>
      <fill>
        <patternFill>
          <bgColor rgb="FFF4D03F"/>
        </patternFill>
      </fill>
    </dxf>
    <dxf>
      <fill>
        <patternFill>
          <bgColor rgb="FF82E0AA"/>
        </patternFill>
      </fill>
    </dxf>
    <dxf>
      <fill>
        <patternFill>
          <bgColor rgb="FFD5D8DC"/>
        </patternFill>
      </fill>
    </dxf>
    <dxf>
      <fill>
        <patternFill>
          <bgColor rgb="FF82E0AA"/>
        </patternFill>
      </fill>
    </dxf>
    <dxf>
      <fill>
        <patternFill>
          <bgColor rgb="FF85C1E9"/>
        </patternFill>
      </fill>
    </dxf>
    <dxf>
      <fill>
        <patternFill>
          <bgColor rgb="FFF8C471"/>
        </patternFill>
      </fill>
    </dxf>
    <dxf>
      <fill>
        <patternFill>
          <bgColor rgb="FFF1948A"/>
        </patternFill>
      </fill>
    </dxf>
    <dxf>
      <fill>
        <patternFill>
          <bgColor rgb="FFAAB7B8"/>
        </patternFill>
      </fill>
    </dxf>
    <dxf>
      <fill>
        <patternFill>
          <bgColor rgb="FFF4D03F"/>
        </patternFill>
      </fill>
    </dxf>
    <dxf>
      <fill>
        <patternFill>
          <bgColor rgb="FFF39C12"/>
        </patternFill>
      </fill>
    </dxf>
    <dxf>
      <fill>
        <patternFill>
          <bgColor rgb="FFE74C3C"/>
        </patternFill>
      </fill>
    </dxf>
    <dxf>
      <fill>
        <patternFill>
          <bgColor rgb="FF85C1E9"/>
        </patternFill>
      </fill>
    </dxf>
    <dxf>
      <fill>
        <patternFill>
          <bgColor rgb="FFF1948A"/>
        </patternFill>
      </fill>
    </dxf>
    <dxf>
      <fill>
        <patternFill>
          <bgColor rgb="FFD7BDE2"/>
        </patternFill>
      </fill>
    </dxf>
    <dxf>
      <fill>
        <patternFill>
          <bgColor rgb="FFF5CBA7"/>
        </patternFill>
      </fill>
    </dxf>
    <dxf>
      <fill>
        <patternFill>
          <bgColor rgb="FFF9E79F"/>
        </patternFill>
      </fill>
    </dxf>
    <dxf>
      <fill>
        <patternFill>
          <bgColor rgb="FFA9DFBF"/>
        </patternFill>
      </fill>
    </dxf>
    <dxf>
      <fill>
        <patternFill>
          <bgColor rgb="FFAED6F1"/>
        </patternFill>
      </fill>
    </dxf>
    <dxf>
      <fill>
        <patternFill>
          <bgColor rgb="FFD5D8DC"/>
        </patternFill>
      </fill>
    </dxf>
    <dxf>
      <fill>
        <patternFill>
          <bgColor rgb="FF82E0AA"/>
        </patternFill>
      </fill>
    </dxf>
    <dxf>
      <fill>
        <patternFill>
          <bgColor rgb="FF85C1E9"/>
        </patternFill>
      </fill>
    </dxf>
    <dxf>
      <fill>
        <patternFill>
          <bgColor rgb="FFF8C471"/>
        </patternFill>
      </fill>
    </dxf>
    <dxf>
      <fill>
        <patternFill>
          <bgColor rgb="FFF1948A"/>
        </patternFill>
      </fill>
    </dxf>
    <dxf>
      <fill>
        <patternFill>
          <bgColor rgb="FFAAB7B8"/>
        </patternFill>
      </fill>
    </dxf>
    <dxf>
      <fill>
        <patternFill>
          <bgColor rgb="FFF4D03F"/>
        </patternFill>
      </fill>
    </dxf>
    <dxf>
      <fill>
        <patternFill>
          <bgColor rgb="FFF39C12"/>
        </patternFill>
      </fill>
    </dxf>
    <dxf>
      <fill>
        <patternFill>
          <bgColor rgb="FFE74C3C"/>
        </patternFill>
      </fill>
    </dxf>
    <dxf>
      <fill>
        <patternFill>
          <bgColor rgb="FFA9DFBF"/>
        </patternFill>
      </fill>
    </dxf>
    <dxf>
      <fill>
        <patternFill>
          <bgColor rgb="FFAED6F1"/>
        </patternFill>
      </fill>
    </dxf>
    <dxf>
      <fill>
        <patternFill>
          <bgColor rgb="FFD2B4DE"/>
        </patternFill>
      </fill>
    </dxf>
    <dxf>
      <fill>
        <patternFill>
          <bgColor rgb="FFFAD7A0"/>
        </patternFill>
      </fill>
    </dxf>
    <dxf>
      <fill>
        <patternFill>
          <bgColor rgb="FFF5B7B1"/>
        </patternFill>
      </fill>
    </dxf>
  </dxfs>
  <tableStyles count="0" defaultTableStyle="TableStyleMedium2" defaultPivotStyle="PivotStyleLight16"/>
  <colors>
    <indexedColors>
      <rgbColor rgb="FF000000"/>
      <rgbColor rgb="FFFFFFFF"/>
      <rgbColor rgb="FFFF0000"/>
      <rgbColor rgb="FF00FF00"/>
      <rgbColor rgb="FF0000FF"/>
      <rgbColor rgb="FFF8C471"/>
      <rgbColor rgb="FFFF00FF"/>
      <rgbColor rgb="FFA9DFBF"/>
      <rgbColor rgb="FF800000"/>
      <rgbColor rgb="FF008000"/>
      <rgbColor rgb="FF000080"/>
      <rgbColor rgb="FF9C7B3D"/>
      <rgbColor rgb="FF800080"/>
      <rgbColor rgb="FF008080"/>
      <rgbColor rgb="FFAAB7B8"/>
      <rgbColor rgb="FF878787"/>
      <rgbColor rgb="FF85C1E9"/>
      <rgbColor rgb="FFC0504D"/>
      <rgbColor rgb="FFF7F8FA"/>
      <rgbColor rgb="FFDCE6F0"/>
      <rgbColor rgb="FF660066"/>
      <rgbColor rgb="FFF1948A"/>
      <rgbColor rgb="FF0066CC"/>
      <rgbColor rgb="FFD5DAE1"/>
      <rgbColor rgb="FF000080"/>
      <rgbColor rgb="FFFF00FF"/>
      <rgbColor rgb="FFFAD7A0"/>
      <rgbColor rgb="FFD7BDE2"/>
      <rgbColor rgb="FF800080"/>
      <rgbColor rgb="FF800000"/>
      <rgbColor rgb="FF008080"/>
      <rgbColor rgb="FF0000FF"/>
      <rgbColor rgb="FF82E0AA"/>
      <rgbColor rgb="FFD5D8DC"/>
      <rgbColor rgb="FFD9D9D9"/>
      <rgbColor rgb="FFF9E79F"/>
      <rgbColor rgb="FFAED6F1"/>
      <rgbColor rgb="FFF5B7B1"/>
      <rgbColor rgb="FFD2B4DE"/>
      <rgbColor rgb="FFF5CBA7"/>
      <rgbColor rgb="FF4F81BD"/>
      <rgbColor rgb="FF4BACC6"/>
      <rgbColor rgb="FF9BBB59"/>
      <rgbColor rgb="FFF4D03F"/>
      <rgbColor rgb="FFF39C12"/>
      <rgbColor rgb="FFE74C3C"/>
      <rgbColor rgb="FF5B6472"/>
      <rgbColor rgb="FFC7A96B"/>
      <rgbColor rgb="FF12294D"/>
      <rgbColor rgb="FF2F7A5C"/>
      <rgbColor rgb="FF003300"/>
      <rgbColor rgb="FF333300"/>
      <rgbColor rgb="FF993300"/>
      <rgbColor rgb="FF8064A2"/>
      <rgbColor rgb="FF1F3F6B"/>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Clauses by Change Classification</a:t>
            </a:r>
          </a:p>
        </c:rich>
      </c:tx>
      <c:overlay val="0"/>
      <c:spPr>
        <a:noFill/>
        <a:ln w="0">
          <a:noFill/>
        </a:ln>
      </c:spPr>
    </c:title>
    <c:autoTitleDeleted val="0"/>
    <c:plotArea>
      <c:layout/>
      <c:barChart>
        <c:barDir val="col"/>
        <c:grouping val="clustered"/>
        <c:varyColors val="0"/>
        <c:ser>
          <c:idx val="0"/>
          <c:order val="0"/>
          <c:spPr>
            <a:solidFill>
              <a:srgbClr val="4F81B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ar-EG"/>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Dashboard!$B$5:$B$9</c:f>
              <c:strCache>
                <c:ptCount val="5"/>
                <c:pt idx="0">
                  <c:v>New Requirement</c:v>
                </c:pt>
                <c:pt idx="1">
                  <c:v>Significantly Modified</c:v>
                </c:pt>
                <c:pt idx="2">
                  <c:v>Reordered / Renumbered</c:v>
                </c:pt>
                <c:pt idx="3">
                  <c:v>Editorial / Clarified Wording</c:v>
                </c:pt>
                <c:pt idx="4">
                  <c:v>No Substantive Change</c:v>
                </c:pt>
              </c:strCache>
            </c:strRef>
          </c:cat>
          <c:val>
            <c:numRef>
              <c:f>Dashboard!$C$5:$C$9</c:f>
              <c:numCache>
                <c:formatCode>General</c:formatCode>
                <c:ptCount val="5"/>
                <c:pt idx="0">
                  <c:v>2</c:v>
                </c:pt>
                <c:pt idx="1">
                  <c:v>10</c:v>
                </c:pt>
                <c:pt idx="2">
                  <c:v>3</c:v>
                </c:pt>
                <c:pt idx="3">
                  <c:v>14</c:v>
                </c:pt>
                <c:pt idx="4">
                  <c:v>18</c:v>
                </c:pt>
              </c:numCache>
            </c:numRef>
          </c:val>
          <c:extLst>
            <c:ext xmlns:c16="http://schemas.microsoft.com/office/drawing/2014/chart" uri="{C3380CC4-5D6E-409C-BE32-E72D297353CC}">
              <c16:uniqueId val="{00000000-B8EC-47FE-ABFB-2694D7691962}"/>
            </c:ext>
          </c:extLst>
        </c:ser>
        <c:dLbls>
          <c:showLegendKey val="0"/>
          <c:showVal val="0"/>
          <c:showCatName val="0"/>
          <c:showSerName val="0"/>
          <c:showPercent val="0"/>
          <c:showBubbleSize val="0"/>
        </c:dLbls>
        <c:gapWidth val="150"/>
        <c:axId val="60664919"/>
        <c:axId val="80548596"/>
      </c:barChart>
      <c:catAx>
        <c:axId val="60664919"/>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ar-EG"/>
          </a:p>
        </c:txPr>
        <c:crossAx val="80548596"/>
        <c:crosses val="autoZero"/>
        <c:auto val="1"/>
        <c:lblAlgn val="ctr"/>
        <c:lblOffset val="100"/>
        <c:noMultiLvlLbl val="0"/>
      </c:catAx>
      <c:valAx>
        <c:axId val="80548596"/>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Number of clauses</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ar-EG"/>
          </a:p>
        </c:txPr>
        <c:crossAx val="60664919"/>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Gap Assessment Status</a:t>
            </a:r>
          </a:p>
        </c:rich>
      </c:tx>
      <c:overlay val="0"/>
      <c:spPr>
        <a:noFill/>
        <a:ln w="0">
          <a:noFill/>
        </a:ln>
      </c:spPr>
    </c:title>
    <c:autoTitleDeleted val="0"/>
    <c:plotArea>
      <c:layout/>
      <c:pieChart>
        <c:varyColors val="1"/>
        <c:ser>
          <c:idx val="0"/>
          <c:order val="0"/>
          <c:spPr>
            <a:solidFill>
              <a:srgbClr val="4F81BD"/>
            </a:solidFill>
            <a:ln w="0">
              <a:noFill/>
            </a:ln>
          </c:spPr>
          <c:dPt>
            <c:idx val="0"/>
            <c:bubble3D val="0"/>
            <c:spPr>
              <a:solidFill>
                <a:srgbClr val="4F81BD"/>
              </a:solidFill>
              <a:ln w="0">
                <a:noFill/>
              </a:ln>
            </c:spPr>
            <c:extLst>
              <c:ext xmlns:c16="http://schemas.microsoft.com/office/drawing/2014/chart" uri="{C3380CC4-5D6E-409C-BE32-E72D297353CC}">
                <c16:uniqueId val="{00000001-AEF5-41F6-9C5D-47FED4E075BB}"/>
              </c:ext>
            </c:extLst>
          </c:dPt>
          <c:dPt>
            <c:idx val="1"/>
            <c:bubble3D val="0"/>
            <c:spPr>
              <a:solidFill>
                <a:srgbClr val="C0504D"/>
              </a:solidFill>
              <a:ln w="0">
                <a:noFill/>
              </a:ln>
            </c:spPr>
            <c:extLst>
              <c:ext xmlns:c16="http://schemas.microsoft.com/office/drawing/2014/chart" uri="{C3380CC4-5D6E-409C-BE32-E72D297353CC}">
                <c16:uniqueId val="{00000003-AEF5-41F6-9C5D-47FED4E075BB}"/>
              </c:ext>
            </c:extLst>
          </c:dPt>
          <c:dPt>
            <c:idx val="2"/>
            <c:bubble3D val="0"/>
            <c:spPr>
              <a:solidFill>
                <a:srgbClr val="9BBB59"/>
              </a:solidFill>
              <a:ln w="0">
                <a:noFill/>
              </a:ln>
            </c:spPr>
            <c:extLst>
              <c:ext xmlns:c16="http://schemas.microsoft.com/office/drawing/2014/chart" uri="{C3380CC4-5D6E-409C-BE32-E72D297353CC}">
                <c16:uniqueId val="{00000005-AEF5-41F6-9C5D-47FED4E075BB}"/>
              </c:ext>
            </c:extLst>
          </c:dPt>
          <c:dPt>
            <c:idx val="3"/>
            <c:bubble3D val="0"/>
            <c:spPr>
              <a:solidFill>
                <a:srgbClr val="8064A2"/>
              </a:solidFill>
              <a:ln w="0">
                <a:noFill/>
              </a:ln>
            </c:spPr>
            <c:extLst>
              <c:ext xmlns:c16="http://schemas.microsoft.com/office/drawing/2014/chart" uri="{C3380CC4-5D6E-409C-BE32-E72D297353CC}">
                <c16:uniqueId val="{00000007-AEF5-41F6-9C5D-47FED4E075BB}"/>
              </c:ext>
            </c:extLst>
          </c:dPt>
          <c:dPt>
            <c:idx val="4"/>
            <c:bubble3D val="0"/>
            <c:spPr>
              <a:solidFill>
                <a:srgbClr val="4BACC6"/>
              </a:solidFill>
              <a:ln w="0">
                <a:noFill/>
              </a:ln>
            </c:spPr>
            <c:extLst>
              <c:ext xmlns:c16="http://schemas.microsoft.com/office/drawing/2014/chart" uri="{C3380CC4-5D6E-409C-BE32-E72D297353CC}">
                <c16:uniqueId val="{00000009-AEF5-41F6-9C5D-47FED4E075BB}"/>
              </c:ext>
            </c:extLst>
          </c:dPt>
          <c:dLbls>
            <c:dLbl>
              <c:idx val="0"/>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extLst>
                <c:ext xmlns:c16="http://schemas.microsoft.com/office/drawing/2014/chart" uri="{C3380CC4-5D6E-409C-BE32-E72D297353CC}">
                  <c16:uniqueId val="{00000001-AEF5-41F6-9C5D-47FED4E075BB}"/>
                </c:ext>
              </c:extLst>
            </c:dLbl>
            <c:dLbl>
              <c:idx val="1"/>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extLst>
                <c:ext xmlns:c16="http://schemas.microsoft.com/office/drawing/2014/chart" uri="{C3380CC4-5D6E-409C-BE32-E72D297353CC}">
                  <c16:uniqueId val="{00000003-AEF5-41F6-9C5D-47FED4E075BB}"/>
                </c:ext>
              </c:extLst>
            </c:dLbl>
            <c:dLbl>
              <c:idx val="2"/>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extLst>
                <c:ext xmlns:c16="http://schemas.microsoft.com/office/drawing/2014/chart" uri="{C3380CC4-5D6E-409C-BE32-E72D297353CC}">
                  <c16:uniqueId val="{00000005-AEF5-41F6-9C5D-47FED4E075BB}"/>
                </c:ext>
              </c:extLst>
            </c:dLbl>
            <c:dLbl>
              <c:idx val="3"/>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extLst>
                <c:ext xmlns:c16="http://schemas.microsoft.com/office/drawing/2014/chart" uri="{C3380CC4-5D6E-409C-BE32-E72D297353CC}">
                  <c16:uniqueId val="{00000007-AEF5-41F6-9C5D-47FED4E075BB}"/>
                </c:ext>
              </c:extLst>
            </c:dLbl>
            <c:dLbl>
              <c:idx val="4"/>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extLst>
                <c:ext xmlns:c16="http://schemas.microsoft.com/office/drawing/2014/chart" uri="{C3380CC4-5D6E-409C-BE32-E72D297353CC}">
                  <c16:uniqueId val="{00000009-AEF5-41F6-9C5D-47FED4E075BB}"/>
                </c:ext>
              </c:extLst>
            </c:dLbl>
            <c:spPr>
              <a:noFill/>
              <a:ln>
                <a:noFill/>
              </a:ln>
              <a:effectLst/>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separator>; </c:separator>
            <c:showLeaderLines val="1"/>
            <c:extLst>
              <c:ext xmlns:c15="http://schemas.microsoft.com/office/drawing/2012/chart" uri="{CE6537A1-D6FC-4f65-9D91-7224C49458BB}"/>
            </c:extLst>
          </c:dLbls>
          <c:cat>
            <c:strRef>
              <c:f>Dashboard!$B$13:$B$17</c:f>
              <c:strCache>
                <c:ptCount val="5"/>
                <c:pt idx="0">
                  <c:v>Not Started</c:v>
                </c:pt>
                <c:pt idx="1">
                  <c:v>In Progress</c:v>
                </c:pt>
                <c:pt idx="2">
                  <c:v>Implemented - Pending Evidence</c:v>
                </c:pt>
                <c:pt idx="3">
                  <c:v>Completed &amp; Verified</c:v>
                </c:pt>
                <c:pt idx="4">
                  <c:v>Not Applicable</c:v>
                </c:pt>
              </c:strCache>
            </c:strRef>
          </c:cat>
          <c:val>
            <c:numRef>
              <c:f>Dashboard!$C$13:$C$17</c:f>
              <c:numCache>
                <c:formatCode>General</c:formatCode>
                <c:ptCount val="5"/>
                <c:pt idx="0">
                  <c:v>47</c:v>
                </c:pt>
                <c:pt idx="1">
                  <c:v>0</c:v>
                </c:pt>
                <c:pt idx="2">
                  <c:v>0</c:v>
                </c:pt>
                <c:pt idx="3">
                  <c:v>0</c:v>
                </c:pt>
                <c:pt idx="4">
                  <c:v>0</c:v>
                </c:pt>
              </c:numCache>
            </c:numRef>
          </c:val>
          <c:extLst>
            <c:ext xmlns:c16="http://schemas.microsoft.com/office/drawing/2014/chart" uri="{C3380CC4-5D6E-409C-BE32-E72D297353CC}">
              <c16:uniqueId val="{0000000A-AEF5-41F6-9C5D-47FED4E075BB}"/>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ar-EG"/>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Documentation Master List Status</a:t>
            </a:r>
          </a:p>
        </c:rich>
      </c:tx>
      <c:overlay val="0"/>
      <c:spPr>
        <a:noFill/>
        <a:ln w="0">
          <a:noFill/>
        </a:ln>
      </c:spPr>
    </c:title>
    <c:autoTitleDeleted val="0"/>
    <c:plotArea>
      <c:layout/>
      <c:pieChart>
        <c:varyColors val="1"/>
        <c:ser>
          <c:idx val="0"/>
          <c:order val="0"/>
          <c:spPr>
            <a:solidFill>
              <a:srgbClr val="4F81BD"/>
            </a:solidFill>
            <a:ln w="0">
              <a:noFill/>
            </a:ln>
          </c:spPr>
          <c:dPt>
            <c:idx val="0"/>
            <c:bubble3D val="0"/>
            <c:spPr>
              <a:solidFill>
                <a:srgbClr val="4F81BD"/>
              </a:solidFill>
              <a:ln w="0">
                <a:noFill/>
              </a:ln>
            </c:spPr>
            <c:extLst>
              <c:ext xmlns:c16="http://schemas.microsoft.com/office/drawing/2014/chart" uri="{C3380CC4-5D6E-409C-BE32-E72D297353CC}">
                <c16:uniqueId val="{00000001-8B4E-437E-8262-AF2DE2E241BB}"/>
              </c:ext>
            </c:extLst>
          </c:dPt>
          <c:dPt>
            <c:idx val="1"/>
            <c:bubble3D val="0"/>
            <c:spPr>
              <a:solidFill>
                <a:srgbClr val="C0504D"/>
              </a:solidFill>
              <a:ln w="0">
                <a:noFill/>
              </a:ln>
            </c:spPr>
            <c:extLst>
              <c:ext xmlns:c16="http://schemas.microsoft.com/office/drawing/2014/chart" uri="{C3380CC4-5D6E-409C-BE32-E72D297353CC}">
                <c16:uniqueId val="{00000003-8B4E-437E-8262-AF2DE2E241BB}"/>
              </c:ext>
            </c:extLst>
          </c:dPt>
          <c:dPt>
            <c:idx val="2"/>
            <c:bubble3D val="0"/>
            <c:spPr>
              <a:solidFill>
                <a:srgbClr val="9BBB59"/>
              </a:solidFill>
              <a:ln w="0">
                <a:noFill/>
              </a:ln>
            </c:spPr>
            <c:extLst>
              <c:ext xmlns:c16="http://schemas.microsoft.com/office/drawing/2014/chart" uri="{C3380CC4-5D6E-409C-BE32-E72D297353CC}">
                <c16:uniqueId val="{00000005-8B4E-437E-8262-AF2DE2E241BB}"/>
              </c:ext>
            </c:extLst>
          </c:dPt>
          <c:dPt>
            <c:idx val="3"/>
            <c:bubble3D val="0"/>
            <c:spPr>
              <a:solidFill>
                <a:srgbClr val="8064A2"/>
              </a:solidFill>
              <a:ln w="0">
                <a:noFill/>
              </a:ln>
            </c:spPr>
            <c:extLst>
              <c:ext xmlns:c16="http://schemas.microsoft.com/office/drawing/2014/chart" uri="{C3380CC4-5D6E-409C-BE32-E72D297353CC}">
                <c16:uniqueId val="{00000007-8B4E-437E-8262-AF2DE2E241BB}"/>
              </c:ext>
            </c:extLst>
          </c:dPt>
          <c:dPt>
            <c:idx val="4"/>
            <c:bubble3D val="0"/>
            <c:spPr>
              <a:solidFill>
                <a:srgbClr val="4BACC6"/>
              </a:solidFill>
              <a:ln w="0">
                <a:noFill/>
              </a:ln>
            </c:spPr>
            <c:extLst>
              <c:ext xmlns:c16="http://schemas.microsoft.com/office/drawing/2014/chart" uri="{C3380CC4-5D6E-409C-BE32-E72D297353CC}">
                <c16:uniqueId val="{00000009-8B4E-437E-8262-AF2DE2E241BB}"/>
              </c:ext>
            </c:extLst>
          </c:dPt>
          <c:dLbls>
            <c:dLbl>
              <c:idx val="0"/>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extLst>
                <c:ext xmlns:c16="http://schemas.microsoft.com/office/drawing/2014/chart" uri="{C3380CC4-5D6E-409C-BE32-E72D297353CC}">
                  <c16:uniqueId val="{00000001-8B4E-437E-8262-AF2DE2E241BB}"/>
                </c:ext>
              </c:extLst>
            </c:dLbl>
            <c:dLbl>
              <c:idx val="1"/>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extLst>
                <c:ext xmlns:c16="http://schemas.microsoft.com/office/drawing/2014/chart" uri="{C3380CC4-5D6E-409C-BE32-E72D297353CC}">
                  <c16:uniqueId val="{00000003-8B4E-437E-8262-AF2DE2E241BB}"/>
                </c:ext>
              </c:extLst>
            </c:dLbl>
            <c:dLbl>
              <c:idx val="2"/>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extLst>
                <c:ext xmlns:c16="http://schemas.microsoft.com/office/drawing/2014/chart" uri="{C3380CC4-5D6E-409C-BE32-E72D297353CC}">
                  <c16:uniqueId val="{00000005-8B4E-437E-8262-AF2DE2E241BB}"/>
                </c:ext>
              </c:extLst>
            </c:dLbl>
            <c:dLbl>
              <c:idx val="3"/>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extLst>
                <c:ext xmlns:c16="http://schemas.microsoft.com/office/drawing/2014/chart" uri="{C3380CC4-5D6E-409C-BE32-E72D297353CC}">
                  <c16:uniqueId val="{00000007-8B4E-437E-8262-AF2DE2E241BB}"/>
                </c:ext>
              </c:extLst>
            </c:dLbl>
            <c:dLbl>
              <c:idx val="4"/>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extLst>
                <c:ext xmlns:c16="http://schemas.microsoft.com/office/drawing/2014/chart" uri="{C3380CC4-5D6E-409C-BE32-E72D297353CC}">
                  <c16:uniqueId val="{00000009-8B4E-437E-8262-AF2DE2E241BB}"/>
                </c:ext>
              </c:extLst>
            </c:dLbl>
            <c:spPr>
              <a:noFill/>
              <a:ln>
                <a:noFill/>
              </a:ln>
              <a:effectLst/>
            </c:spPr>
            <c:txPr>
              <a:bodyPr wrap="square"/>
              <a:lstStyle/>
              <a:p>
                <a:pPr>
                  <a:defRPr sz="1000" b="0" strike="noStrike" spc="-1">
                    <a:solidFill>
                      <a:srgbClr val="000000"/>
                    </a:solidFill>
                    <a:latin typeface="Arial"/>
                  </a:defRPr>
                </a:pPr>
                <a:endParaRPr lang="ar-EG"/>
              </a:p>
            </c:txPr>
            <c:dLblPos val="bestFit"/>
            <c:showLegendKey val="0"/>
            <c:showVal val="0"/>
            <c:showCatName val="0"/>
            <c:showSerName val="0"/>
            <c:showPercent val="0"/>
            <c:showBubbleSize val="1"/>
            <c:separator>; </c:separator>
            <c:showLeaderLines val="1"/>
            <c:extLst>
              <c:ext xmlns:c15="http://schemas.microsoft.com/office/drawing/2012/chart" uri="{CE6537A1-D6FC-4f65-9D91-7224C49458BB}"/>
            </c:extLst>
          </c:dLbls>
          <c:cat>
            <c:strRef>
              <c:f>Dashboard!$B$28:$B$32</c:f>
              <c:strCache>
                <c:ptCount val="5"/>
                <c:pt idx="0">
                  <c:v>Not Started</c:v>
                </c:pt>
                <c:pt idx="1">
                  <c:v>In Progress</c:v>
                </c:pt>
                <c:pt idx="2">
                  <c:v>Implemented - Pending Evidence</c:v>
                </c:pt>
                <c:pt idx="3">
                  <c:v>Completed &amp; Verified</c:v>
                </c:pt>
                <c:pt idx="4">
                  <c:v>Not Applicable</c:v>
                </c:pt>
              </c:strCache>
            </c:strRef>
          </c:cat>
          <c:val>
            <c:numRef>
              <c:f>Dashboard!$C$28:$C$32</c:f>
              <c:numCache>
                <c:formatCode>General</c:formatCode>
                <c:ptCount val="5"/>
                <c:pt idx="0">
                  <c:v>41</c:v>
                </c:pt>
                <c:pt idx="1">
                  <c:v>1</c:v>
                </c:pt>
                <c:pt idx="2">
                  <c:v>3</c:v>
                </c:pt>
                <c:pt idx="3">
                  <c:v>2</c:v>
                </c:pt>
                <c:pt idx="4">
                  <c:v>1</c:v>
                </c:pt>
              </c:numCache>
            </c:numRef>
          </c:val>
          <c:extLst>
            <c:ext xmlns:c16="http://schemas.microsoft.com/office/drawing/2014/chart" uri="{C3380CC4-5D6E-409C-BE32-E72D297353CC}">
              <c16:uniqueId val="{0000000A-8B4E-437E-8262-AF2DE2E241BB}"/>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ar-EG"/>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317500</xdr:colOff>
      <xdr:row>0</xdr:row>
      <xdr:rowOff>57150</xdr:rowOff>
    </xdr:from>
    <xdr:to>
      <xdr:col>7</xdr:col>
      <xdr:colOff>377620</xdr:colOff>
      <xdr:row>13</xdr:row>
      <xdr:rowOff>132750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2832100" y="57150"/>
          <a:ext cx="4530520" cy="30474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63500</xdr:colOff>
      <xdr:row>2</xdr:row>
      <xdr:rowOff>88900</xdr:rowOff>
    </xdr:from>
    <xdr:to>
      <xdr:col>13</xdr:col>
      <xdr:colOff>344300</xdr:colOff>
      <xdr:row>13</xdr:row>
      <xdr:rowOff>190040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44450</xdr:colOff>
      <xdr:row>14</xdr:row>
      <xdr:rowOff>6350</xdr:rowOff>
    </xdr:from>
    <xdr:to>
      <xdr:col>13</xdr:col>
      <xdr:colOff>325250</xdr:colOff>
      <xdr:row>25</xdr:row>
      <xdr:rowOff>101140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38100</xdr:colOff>
      <xdr:row>25</xdr:row>
      <xdr:rowOff>152400</xdr:rowOff>
    </xdr:from>
    <xdr:to>
      <xdr:col>13</xdr:col>
      <xdr:colOff>318900</xdr:colOff>
      <xdr:row>38</xdr:row>
      <xdr:rowOff>8900</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1"/>
  <sheetViews>
    <sheetView showGridLines="0" zoomScaleNormal="100" workbookViewId="0">
      <selection activeCell="R1" sqref="R1"/>
    </sheetView>
  </sheetViews>
  <sheetFormatPr defaultColWidth="8.6328125" defaultRowHeight="14.5" x14ac:dyDescent="0.35"/>
  <cols>
    <col min="1" max="1" width="4" customWidth="1"/>
    <col min="2" max="11" width="16" customWidth="1"/>
  </cols>
  <sheetData>
    <row r="1" spans="1:11" ht="18" customHeight="1" x14ac:dyDescent="0.35">
      <c r="A1" s="15"/>
      <c r="B1" s="15"/>
      <c r="C1" s="15"/>
      <c r="D1" s="15"/>
      <c r="E1" s="15"/>
      <c r="F1" s="15"/>
      <c r="G1" s="15"/>
      <c r="H1" s="15"/>
      <c r="I1" s="15"/>
      <c r="J1" s="15"/>
      <c r="K1" s="15"/>
    </row>
    <row r="2" spans="1:11" ht="18" customHeight="1" x14ac:dyDescent="0.35">
      <c r="A2" s="15"/>
      <c r="B2" s="14"/>
      <c r="C2" s="14"/>
      <c r="D2" s="14"/>
      <c r="E2" s="14"/>
      <c r="F2" s="14"/>
      <c r="G2" s="14"/>
      <c r="H2" s="14"/>
      <c r="I2" s="14"/>
      <c r="J2" s="14"/>
      <c r="K2" s="14"/>
    </row>
    <row r="3" spans="1:11" ht="18" customHeight="1" x14ac:dyDescent="0.35">
      <c r="A3" s="15"/>
      <c r="B3" s="14"/>
      <c r="C3" s="14"/>
      <c r="D3" s="14"/>
      <c r="E3" s="14"/>
      <c r="F3" s="14"/>
      <c r="G3" s="14"/>
      <c r="H3" s="14"/>
      <c r="I3" s="14"/>
      <c r="J3" s="14"/>
      <c r="K3" s="14"/>
    </row>
    <row r="4" spans="1:11" ht="18" customHeight="1" x14ac:dyDescent="0.35">
      <c r="A4" s="15"/>
      <c r="B4" s="14"/>
      <c r="C4" s="14"/>
      <c r="D4" s="14"/>
      <c r="E4" s="14"/>
      <c r="F4" s="14"/>
      <c r="G4" s="14"/>
      <c r="H4" s="14"/>
      <c r="I4" s="14"/>
      <c r="J4" s="14"/>
      <c r="K4" s="14"/>
    </row>
    <row r="5" spans="1:11" ht="18" customHeight="1" x14ac:dyDescent="0.35">
      <c r="A5" s="15"/>
      <c r="B5" s="14"/>
      <c r="C5" s="14"/>
      <c r="D5" s="14"/>
      <c r="E5" s="14"/>
      <c r="F5" s="14"/>
      <c r="G5" s="14"/>
      <c r="H5" s="14"/>
      <c r="I5" s="14"/>
      <c r="J5" s="14"/>
      <c r="K5" s="14"/>
    </row>
    <row r="6" spans="1:11" ht="18" customHeight="1" x14ac:dyDescent="0.35">
      <c r="A6" s="15"/>
      <c r="B6" s="14"/>
      <c r="C6" s="14"/>
      <c r="D6" s="14"/>
      <c r="E6" s="14"/>
      <c r="F6" s="14"/>
      <c r="G6" s="14"/>
      <c r="H6" s="14"/>
      <c r="I6" s="14"/>
      <c r="J6" s="14"/>
      <c r="K6" s="14"/>
    </row>
    <row r="7" spans="1:11" ht="18" customHeight="1" x14ac:dyDescent="0.35">
      <c r="A7" s="15"/>
      <c r="B7" s="14"/>
      <c r="C7" s="14"/>
      <c r="D7" s="14"/>
      <c r="E7" s="14"/>
      <c r="F7" s="14"/>
      <c r="G7" s="14"/>
      <c r="H7" s="14"/>
      <c r="I7" s="14"/>
      <c r="J7" s="14"/>
      <c r="K7" s="14"/>
    </row>
    <row r="8" spans="1:11" ht="18" customHeight="1" x14ac:dyDescent="0.35">
      <c r="A8" s="15"/>
      <c r="B8" s="14"/>
      <c r="C8" s="14"/>
      <c r="D8" s="14"/>
      <c r="E8" s="14"/>
      <c r="F8" s="14"/>
      <c r="G8" s="14"/>
      <c r="H8" s="14"/>
      <c r="I8" s="14"/>
      <c r="J8" s="14"/>
      <c r="K8" s="14"/>
    </row>
    <row r="9" spans="1:11" ht="18" customHeight="1" x14ac:dyDescent="0.35">
      <c r="A9" s="15"/>
      <c r="B9" s="14"/>
      <c r="C9" s="14"/>
      <c r="D9" s="14"/>
      <c r="E9" s="14"/>
      <c r="F9" s="14"/>
      <c r="G9" s="14"/>
      <c r="H9" s="14"/>
      <c r="I9" s="14"/>
      <c r="J9" s="14"/>
      <c r="K9" s="14"/>
    </row>
    <row r="10" spans="1:11" ht="18" customHeight="1" x14ac:dyDescent="0.35">
      <c r="A10" s="15"/>
      <c r="B10" s="14"/>
      <c r="C10" s="14"/>
      <c r="D10" s="14"/>
      <c r="E10" s="14"/>
      <c r="F10" s="14"/>
      <c r="G10" s="14"/>
      <c r="H10" s="14"/>
      <c r="I10" s="14"/>
      <c r="J10" s="14"/>
      <c r="K10" s="14"/>
    </row>
    <row r="11" spans="1:11" ht="18" customHeight="1" x14ac:dyDescent="0.35">
      <c r="A11" s="15"/>
      <c r="B11" s="15"/>
      <c r="C11" s="15"/>
      <c r="D11" s="15"/>
      <c r="E11" s="15"/>
      <c r="F11" s="15"/>
      <c r="G11" s="15"/>
      <c r="H11" s="15"/>
      <c r="I11" s="15"/>
      <c r="J11" s="15"/>
      <c r="K11" s="15"/>
    </row>
    <row r="12" spans="1:11" ht="18" customHeight="1" x14ac:dyDescent="0.35">
      <c r="A12" s="15"/>
      <c r="B12" s="14"/>
      <c r="C12" s="14"/>
      <c r="D12" s="14"/>
      <c r="E12" s="14"/>
      <c r="F12" s="14"/>
      <c r="G12" s="14"/>
      <c r="H12" s="14"/>
      <c r="I12" s="14"/>
      <c r="J12" s="14"/>
      <c r="K12" s="14"/>
    </row>
    <row r="13" spans="1:11" ht="18" customHeight="1" x14ac:dyDescent="0.35">
      <c r="A13" s="15"/>
      <c r="B13" s="15"/>
      <c r="C13" s="15"/>
      <c r="D13" s="15"/>
      <c r="E13" s="15"/>
      <c r="F13" s="15"/>
      <c r="G13" s="15"/>
      <c r="H13" s="15"/>
      <c r="I13" s="15"/>
      <c r="J13" s="15"/>
      <c r="K13" s="15"/>
    </row>
    <row r="14" spans="1:11" ht="18" customHeight="1" x14ac:dyDescent="0.35">
      <c r="A14" s="15"/>
      <c r="B14" s="13" t="s">
        <v>0</v>
      </c>
      <c r="C14" s="13"/>
      <c r="D14" s="13"/>
      <c r="E14" s="13"/>
      <c r="F14" s="13"/>
      <c r="G14" s="13"/>
      <c r="H14" s="13"/>
      <c r="I14" s="13"/>
      <c r="J14" s="13"/>
      <c r="K14" s="13"/>
    </row>
    <row r="15" spans="1:11" ht="18" customHeight="1" x14ac:dyDescent="0.35">
      <c r="A15" s="15"/>
      <c r="B15" s="13"/>
      <c r="C15" s="13"/>
      <c r="D15" s="13"/>
      <c r="E15" s="13"/>
      <c r="F15" s="13"/>
      <c r="G15" s="13"/>
      <c r="H15" s="13"/>
      <c r="I15" s="13"/>
      <c r="J15" s="13"/>
      <c r="K15" s="13"/>
    </row>
    <row r="16" spans="1:11" ht="18" customHeight="1" x14ac:dyDescent="0.35">
      <c r="A16" s="15"/>
      <c r="B16" s="13"/>
      <c r="C16" s="13"/>
      <c r="D16" s="13"/>
      <c r="E16" s="13"/>
      <c r="F16" s="13"/>
      <c r="G16" s="13"/>
      <c r="H16" s="13"/>
      <c r="I16" s="13"/>
      <c r="J16" s="13"/>
      <c r="K16" s="13"/>
    </row>
    <row r="17" spans="1:11" ht="18" customHeight="1" x14ac:dyDescent="0.35">
      <c r="A17" s="15"/>
      <c r="B17" s="15"/>
      <c r="C17" s="15"/>
      <c r="D17" s="15"/>
      <c r="E17" s="15"/>
      <c r="F17" s="15"/>
      <c r="G17" s="15"/>
      <c r="H17" s="15"/>
      <c r="I17" s="15"/>
      <c r="J17" s="15"/>
      <c r="K17" s="15"/>
    </row>
    <row r="18" spans="1:11" ht="18" customHeight="1" x14ac:dyDescent="0.35">
      <c r="A18" s="15"/>
      <c r="B18" s="12" t="s">
        <v>1</v>
      </c>
      <c r="C18" s="12"/>
      <c r="D18" s="12"/>
      <c r="E18" s="12"/>
      <c r="F18" s="12"/>
      <c r="G18" s="12"/>
      <c r="H18" s="12"/>
      <c r="I18" s="12"/>
      <c r="J18" s="12"/>
      <c r="K18" s="12"/>
    </row>
    <row r="19" spans="1:11" ht="18" customHeight="1" x14ac:dyDescent="0.35">
      <c r="A19" s="15"/>
      <c r="B19" s="15"/>
      <c r="C19" s="15"/>
      <c r="D19" s="15"/>
      <c r="E19" s="15"/>
      <c r="F19" s="15"/>
      <c r="G19" s="15"/>
      <c r="H19" s="15"/>
      <c r="I19" s="15"/>
      <c r="J19" s="15"/>
      <c r="K19" s="15"/>
    </row>
    <row r="20" spans="1:11" ht="18" customHeight="1" x14ac:dyDescent="0.35">
      <c r="A20" s="15"/>
      <c r="B20" s="11" t="s">
        <v>2</v>
      </c>
      <c r="C20" s="11"/>
      <c r="D20" s="11"/>
      <c r="E20" s="11"/>
      <c r="F20" s="11"/>
      <c r="G20" s="11"/>
      <c r="H20" s="11"/>
      <c r="I20" s="11"/>
      <c r="J20" s="11"/>
      <c r="K20" s="11"/>
    </row>
    <row r="21" spans="1:11" ht="18" customHeight="1" x14ac:dyDescent="0.35">
      <c r="A21" s="15"/>
      <c r="B21" s="11"/>
      <c r="C21" s="11"/>
      <c r="D21" s="11"/>
      <c r="E21" s="11"/>
      <c r="F21" s="11"/>
      <c r="G21" s="11"/>
      <c r="H21" s="11"/>
      <c r="I21" s="11"/>
      <c r="J21" s="11"/>
      <c r="K21" s="11"/>
    </row>
    <row r="22" spans="1:11" ht="18" customHeight="1" x14ac:dyDescent="0.35">
      <c r="A22" s="15"/>
      <c r="B22" s="15"/>
      <c r="C22" s="15"/>
      <c r="D22" s="15"/>
      <c r="E22" s="15"/>
      <c r="F22" s="15"/>
      <c r="G22" s="15"/>
      <c r="H22" s="15"/>
      <c r="I22" s="15"/>
      <c r="J22" s="15"/>
      <c r="K22" s="15"/>
    </row>
    <row r="23" spans="1:11" ht="18" customHeight="1" x14ac:dyDescent="0.35">
      <c r="A23" s="15"/>
      <c r="B23" s="15"/>
      <c r="C23" s="15"/>
      <c r="D23" s="15"/>
      <c r="E23" s="15"/>
      <c r="F23" s="15"/>
      <c r="G23" s="15"/>
      <c r="H23" s="15"/>
      <c r="I23" s="15"/>
      <c r="J23" s="15"/>
      <c r="K23" s="15"/>
    </row>
    <row r="24" spans="1:11" ht="18" customHeight="1" x14ac:dyDescent="0.35">
      <c r="A24" s="15"/>
      <c r="B24" s="10" t="s">
        <v>3</v>
      </c>
      <c r="C24" s="10"/>
      <c r="D24" s="10"/>
      <c r="E24" s="10"/>
      <c r="F24" s="10"/>
      <c r="G24" s="10"/>
      <c r="H24" s="10"/>
      <c r="I24" s="10"/>
      <c r="J24" s="10"/>
      <c r="K24" s="10"/>
    </row>
    <row r="25" spans="1:11" ht="18" customHeight="1" x14ac:dyDescent="0.35">
      <c r="A25" s="15"/>
      <c r="B25" s="9" t="s">
        <v>4</v>
      </c>
      <c r="C25" s="9"/>
      <c r="D25" s="9"/>
      <c r="E25" s="9"/>
      <c r="F25" s="9"/>
      <c r="G25" s="9"/>
      <c r="H25" s="9"/>
      <c r="I25" s="9"/>
      <c r="J25" s="9"/>
      <c r="K25" s="9"/>
    </row>
    <row r="26" spans="1:11" ht="18" customHeight="1" x14ac:dyDescent="0.35">
      <c r="A26" s="15"/>
      <c r="B26" s="9" t="s">
        <v>5</v>
      </c>
      <c r="C26" s="9"/>
      <c r="D26" s="9"/>
      <c r="E26" s="9"/>
      <c r="F26" s="9"/>
      <c r="G26" s="9"/>
      <c r="H26" s="9"/>
      <c r="I26" s="9"/>
      <c r="J26" s="9"/>
      <c r="K26" s="9"/>
    </row>
    <row r="27" spans="1:11" ht="18" customHeight="1" x14ac:dyDescent="0.35">
      <c r="A27" s="15"/>
      <c r="B27" s="9" t="s">
        <v>6</v>
      </c>
      <c r="C27" s="9"/>
      <c r="D27" s="9"/>
      <c r="E27" s="9"/>
      <c r="F27" s="9"/>
      <c r="G27" s="9"/>
      <c r="H27" s="9"/>
      <c r="I27" s="9"/>
      <c r="J27" s="9"/>
      <c r="K27" s="9"/>
    </row>
    <row r="28" spans="1:11" ht="18" customHeight="1" x14ac:dyDescent="0.35">
      <c r="A28" s="15"/>
      <c r="B28" s="15"/>
      <c r="C28" s="15"/>
      <c r="D28" s="15"/>
      <c r="E28" s="15"/>
      <c r="F28" s="15"/>
      <c r="G28" s="15"/>
      <c r="H28" s="15"/>
      <c r="I28" s="15"/>
      <c r="J28" s="15"/>
      <c r="K28" s="15"/>
    </row>
    <row r="29" spans="1:11" ht="18" customHeight="1" x14ac:dyDescent="0.35">
      <c r="A29" s="15"/>
      <c r="B29" s="8" t="s">
        <v>7</v>
      </c>
      <c r="C29" s="8"/>
      <c r="D29" s="8"/>
      <c r="E29" s="8"/>
      <c r="F29" s="8"/>
      <c r="G29" s="8"/>
      <c r="H29" s="8"/>
      <c r="I29" s="8"/>
      <c r="J29" s="8"/>
      <c r="K29" s="8"/>
    </row>
    <row r="30" spans="1:11" ht="18" customHeight="1" x14ac:dyDescent="0.35">
      <c r="A30" s="15"/>
      <c r="B30" s="15"/>
      <c r="C30" s="15"/>
      <c r="D30" s="15"/>
      <c r="E30" s="15"/>
      <c r="F30" s="15"/>
      <c r="G30" s="15"/>
      <c r="H30" s="15"/>
      <c r="I30" s="15"/>
      <c r="J30" s="15"/>
      <c r="K30" s="15"/>
    </row>
    <row r="31" spans="1:11" ht="18" customHeight="1" x14ac:dyDescent="0.35">
      <c r="A31" s="15"/>
      <c r="B31" s="7" t="s">
        <v>8</v>
      </c>
      <c r="C31" s="7"/>
      <c r="D31" s="7"/>
      <c r="E31" s="7"/>
      <c r="F31" s="7"/>
      <c r="G31" s="7"/>
      <c r="H31" s="7"/>
      <c r="I31" s="7"/>
      <c r="J31" s="7"/>
      <c r="K31" s="7"/>
    </row>
    <row r="32" spans="1:11" ht="18" customHeight="1" x14ac:dyDescent="0.35">
      <c r="A32" s="15"/>
      <c r="B32" s="15"/>
      <c r="C32" s="15"/>
      <c r="D32" s="15"/>
      <c r="E32" s="15"/>
      <c r="F32" s="15"/>
      <c r="G32" s="15"/>
      <c r="H32" s="15"/>
      <c r="I32" s="15"/>
      <c r="J32" s="15"/>
      <c r="K32" s="15"/>
    </row>
    <row r="33" spans="1:11" ht="18" customHeight="1" x14ac:dyDescent="0.35">
      <c r="A33" s="15"/>
      <c r="B33" s="6" t="s">
        <v>9</v>
      </c>
      <c r="C33" s="6"/>
      <c r="D33" s="6"/>
      <c r="E33" s="6"/>
      <c r="F33" s="6"/>
      <c r="G33" s="6"/>
      <c r="H33" s="6"/>
      <c r="I33" s="6"/>
      <c r="J33" s="6"/>
      <c r="K33" s="6"/>
    </row>
    <row r="34" spans="1:11" ht="18" customHeight="1" x14ac:dyDescent="0.35">
      <c r="A34" s="15"/>
      <c r="B34" s="6"/>
      <c r="C34" s="6"/>
      <c r="D34" s="6"/>
      <c r="E34" s="6"/>
      <c r="F34" s="6"/>
      <c r="G34" s="6"/>
      <c r="H34" s="6"/>
      <c r="I34" s="6"/>
      <c r="J34" s="6"/>
      <c r="K34" s="6"/>
    </row>
    <row r="35" spans="1:11" ht="18" customHeight="1" x14ac:dyDescent="0.35">
      <c r="A35" s="15"/>
      <c r="B35" s="6"/>
      <c r="C35" s="6"/>
      <c r="D35" s="6"/>
      <c r="E35" s="6"/>
      <c r="F35" s="6"/>
      <c r="G35" s="6"/>
      <c r="H35" s="6"/>
      <c r="I35" s="6"/>
      <c r="J35" s="6"/>
      <c r="K35" s="6"/>
    </row>
    <row r="36" spans="1:11" ht="18" customHeight="1" x14ac:dyDescent="0.35">
      <c r="A36" s="15"/>
      <c r="B36" s="6"/>
      <c r="C36" s="6"/>
      <c r="D36" s="6"/>
      <c r="E36" s="6"/>
      <c r="F36" s="6"/>
      <c r="G36" s="6"/>
      <c r="H36" s="6"/>
      <c r="I36" s="6"/>
      <c r="J36" s="6"/>
      <c r="K36" s="6"/>
    </row>
    <row r="37" spans="1:11" ht="18" customHeight="1" x14ac:dyDescent="0.35">
      <c r="A37" s="15"/>
      <c r="B37" s="6"/>
      <c r="C37" s="6"/>
      <c r="D37" s="6"/>
      <c r="E37" s="6"/>
      <c r="F37" s="6"/>
      <c r="G37" s="6"/>
      <c r="H37" s="6"/>
      <c r="I37" s="6"/>
      <c r="J37" s="6"/>
      <c r="K37" s="6"/>
    </row>
    <row r="38" spans="1:11" ht="18" customHeight="1" x14ac:dyDescent="0.35">
      <c r="A38" s="15"/>
      <c r="B38" s="15"/>
      <c r="C38" s="15"/>
      <c r="D38" s="15"/>
      <c r="E38" s="15"/>
      <c r="F38" s="15"/>
      <c r="G38" s="15"/>
      <c r="H38" s="15"/>
      <c r="I38" s="15"/>
      <c r="J38" s="15"/>
      <c r="K38" s="15"/>
    </row>
    <row r="39" spans="1:11" ht="18" customHeight="1" x14ac:dyDescent="0.35">
      <c r="A39" s="15"/>
      <c r="B39" s="15"/>
      <c r="C39" s="15"/>
      <c r="D39" s="15"/>
      <c r="E39" s="15"/>
      <c r="F39" s="15"/>
      <c r="G39" s="15"/>
      <c r="H39" s="15"/>
      <c r="I39" s="15"/>
      <c r="J39" s="15"/>
      <c r="K39" s="15"/>
    </row>
    <row r="40" spans="1:11" ht="18" customHeight="1" x14ac:dyDescent="0.35">
      <c r="A40" s="15"/>
      <c r="B40" s="15"/>
      <c r="C40" s="15"/>
      <c r="D40" s="15"/>
      <c r="E40" s="15"/>
      <c r="F40" s="15"/>
      <c r="G40" s="15"/>
      <c r="H40" s="15"/>
      <c r="I40" s="15"/>
      <c r="J40" s="15"/>
      <c r="K40" s="15"/>
    </row>
    <row r="41" spans="1:11" ht="18" customHeight="1" x14ac:dyDescent="0.35">
      <c r="A41" s="15"/>
      <c r="B41" s="15"/>
      <c r="C41" s="15"/>
      <c r="D41" s="15"/>
      <c r="E41" s="15"/>
      <c r="F41" s="15"/>
      <c r="G41" s="15"/>
      <c r="H41" s="15"/>
      <c r="I41" s="15"/>
      <c r="J41" s="15"/>
      <c r="K41" s="15"/>
    </row>
  </sheetData>
  <mergeCells count="12">
    <mergeCell ref="B31:K31"/>
    <mergeCell ref="B33:K37"/>
    <mergeCell ref="B24:K24"/>
    <mergeCell ref="B25:K25"/>
    <mergeCell ref="B26:K26"/>
    <mergeCell ref="B27:K27"/>
    <mergeCell ref="B29:K29"/>
    <mergeCell ref="B2:K10"/>
    <mergeCell ref="B12:K12"/>
    <mergeCell ref="B14:K16"/>
    <mergeCell ref="B18:K18"/>
    <mergeCell ref="B20:K21"/>
  </mergeCells>
  <pageMargins left="0.3" right="0.3" top="0.4" bottom="0.4" header="0.511811023622047" footer="0.511811023622047"/>
  <pageSetup paperSize="9" fitToHeight="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1"/>
  <sheetViews>
    <sheetView showGridLines="0" zoomScaleNormal="100" workbookViewId="0">
      <selection activeCell="R1" sqref="R1"/>
    </sheetView>
  </sheetViews>
  <sheetFormatPr defaultColWidth="8.6328125" defaultRowHeight="14.5" x14ac:dyDescent="0.35"/>
  <cols>
    <col min="1" max="1" width="3" customWidth="1"/>
    <col min="2" max="2" width="34" customWidth="1"/>
    <col min="3" max="3" width="70" customWidth="1"/>
    <col min="4" max="4" width="3" customWidth="1"/>
  </cols>
  <sheetData>
    <row r="1" spans="1:4" ht="45.75" customHeight="1" x14ac:dyDescent="0.35">
      <c r="A1" s="5" t="s">
        <v>10</v>
      </c>
      <c r="B1" s="5"/>
      <c r="C1" s="5"/>
      <c r="D1" s="5"/>
    </row>
    <row r="2" spans="1:4" ht="19.5" customHeight="1" x14ac:dyDescent="0.35">
      <c r="A2" s="4" t="s">
        <v>11</v>
      </c>
      <c r="B2" s="4"/>
      <c r="C2" s="4"/>
      <c r="D2" s="4"/>
    </row>
    <row r="4" spans="1:4" ht="6" customHeight="1" x14ac:dyDescent="0.35"/>
    <row r="5" spans="1:4" ht="21.75" customHeight="1" x14ac:dyDescent="0.35">
      <c r="B5" s="3" t="s">
        <v>12</v>
      </c>
      <c r="C5" s="3"/>
      <c r="D5" s="3"/>
    </row>
    <row r="6" spans="1:4" ht="30" customHeight="1" x14ac:dyDescent="0.35">
      <c r="B6" s="16" t="s">
        <v>13</v>
      </c>
      <c r="C6" s="17" t="s">
        <v>14</v>
      </c>
    </row>
    <row r="7" spans="1:4" ht="30" customHeight="1" x14ac:dyDescent="0.35">
      <c r="B7" s="16" t="s">
        <v>15</v>
      </c>
      <c r="C7" s="17" t="s">
        <v>16</v>
      </c>
    </row>
    <row r="8" spans="1:4" ht="30" customHeight="1" x14ac:dyDescent="0.35">
      <c r="B8" s="16" t="s">
        <v>17</v>
      </c>
      <c r="C8" s="17" t="s">
        <v>18</v>
      </c>
    </row>
    <row r="9" spans="1:4" ht="30" customHeight="1" x14ac:dyDescent="0.35">
      <c r="B9" s="16" t="s">
        <v>19</v>
      </c>
      <c r="C9" s="17" t="s">
        <v>20</v>
      </c>
    </row>
    <row r="10" spans="1:4" ht="30" customHeight="1" x14ac:dyDescent="0.35">
      <c r="B10" s="16" t="s">
        <v>21</v>
      </c>
      <c r="C10" s="17" t="s">
        <v>22</v>
      </c>
    </row>
    <row r="11" spans="1:4" ht="30" customHeight="1" x14ac:dyDescent="0.35">
      <c r="B11" s="16" t="s">
        <v>23</v>
      </c>
      <c r="C11" s="17" t="s">
        <v>24</v>
      </c>
    </row>
    <row r="12" spans="1:4" ht="30" customHeight="1" x14ac:dyDescent="0.35">
      <c r="B12" s="16" t="s">
        <v>25</v>
      </c>
      <c r="C12" s="17" t="s">
        <v>26</v>
      </c>
    </row>
    <row r="13" spans="1:4" ht="30" customHeight="1" x14ac:dyDescent="0.35">
      <c r="B13" s="16" t="s">
        <v>27</v>
      </c>
      <c r="C13" s="17" t="s">
        <v>28</v>
      </c>
    </row>
    <row r="15" spans="1:4" ht="21.75" customHeight="1" x14ac:dyDescent="0.35">
      <c r="B15" s="3" t="s">
        <v>29</v>
      </c>
      <c r="C15" s="3"/>
      <c r="D15" s="3"/>
    </row>
    <row r="16" spans="1:4" ht="25.5" customHeight="1" x14ac:dyDescent="0.35">
      <c r="B16" s="18" t="s">
        <v>30</v>
      </c>
      <c r="C16" s="17" t="s">
        <v>31</v>
      </c>
    </row>
    <row r="17" spans="2:4" ht="25.5" customHeight="1" x14ac:dyDescent="0.35">
      <c r="B17" s="19" t="s">
        <v>32</v>
      </c>
      <c r="C17" s="17" t="s">
        <v>33</v>
      </c>
    </row>
    <row r="18" spans="2:4" ht="25.5" customHeight="1" x14ac:dyDescent="0.35">
      <c r="B18" s="20" t="s">
        <v>34</v>
      </c>
      <c r="C18" s="17" t="s">
        <v>35</v>
      </c>
    </row>
    <row r="19" spans="2:4" ht="25.5" customHeight="1" x14ac:dyDescent="0.35">
      <c r="B19" s="21" t="s">
        <v>36</v>
      </c>
      <c r="C19" s="17" t="s">
        <v>37</v>
      </c>
    </row>
    <row r="20" spans="2:4" ht="25.5" customHeight="1" x14ac:dyDescent="0.35">
      <c r="B20" s="22" t="s">
        <v>38</v>
      </c>
      <c r="C20" s="17" t="s">
        <v>39</v>
      </c>
    </row>
    <row r="22" spans="2:4" ht="21.75" customHeight="1" x14ac:dyDescent="0.35">
      <c r="B22" s="3" t="s">
        <v>40</v>
      </c>
      <c r="C22" s="3"/>
      <c r="D22" s="3"/>
    </row>
    <row r="23" spans="2:4" ht="25.5" customHeight="1" x14ac:dyDescent="0.35">
      <c r="B23" s="23" t="s">
        <v>41</v>
      </c>
      <c r="C23" s="17" t="s">
        <v>42</v>
      </c>
    </row>
    <row r="24" spans="2:4" ht="25.5" customHeight="1" x14ac:dyDescent="0.35">
      <c r="B24" s="24" t="s">
        <v>43</v>
      </c>
      <c r="C24" s="17" t="s">
        <v>44</v>
      </c>
    </row>
    <row r="25" spans="2:4" ht="25.5" customHeight="1" x14ac:dyDescent="0.35">
      <c r="B25" s="25" t="s">
        <v>45</v>
      </c>
      <c r="C25" s="17" t="s">
        <v>46</v>
      </c>
    </row>
    <row r="26" spans="2:4" ht="25.5" customHeight="1" x14ac:dyDescent="0.35">
      <c r="B26" s="26" t="s">
        <v>47</v>
      </c>
      <c r="C26" s="17" t="s">
        <v>48</v>
      </c>
    </row>
    <row r="27" spans="2:4" ht="25.5" customHeight="1" x14ac:dyDescent="0.35">
      <c r="B27" s="27" t="s">
        <v>49</v>
      </c>
      <c r="C27" s="17" t="s">
        <v>50</v>
      </c>
    </row>
    <row r="29" spans="2:4" ht="21.75" customHeight="1" x14ac:dyDescent="0.35">
      <c r="B29" s="3" t="s">
        <v>51</v>
      </c>
      <c r="C29" s="3"/>
      <c r="D29" s="3"/>
    </row>
    <row r="30" spans="2:4" ht="24" customHeight="1" x14ac:dyDescent="0.35">
      <c r="B30" s="28" t="s">
        <v>52</v>
      </c>
      <c r="C30" s="17" t="s">
        <v>53</v>
      </c>
    </row>
    <row r="31" spans="2:4" ht="24" customHeight="1" x14ac:dyDescent="0.35">
      <c r="B31" s="29" t="s">
        <v>54</v>
      </c>
      <c r="C31" s="17" t="s">
        <v>55</v>
      </c>
    </row>
    <row r="32" spans="2:4" ht="24" customHeight="1" x14ac:dyDescent="0.35">
      <c r="B32" s="30" t="s">
        <v>56</v>
      </c>
      <c r="C32" s="17" t="s">
        <v>57</v>
      </c>
    </row>
    <row r="33" spans="2:4" ht="24" customHeight="1" x14ac:dyDescent="0.35">
      <c r="B33" s="31" t="s">
        <v>58</v>
      </c>
      <c r="C33" s="17" t="s">
        <v>59</v>
      </c>
    </row>
    <row r="35" spans="2:4" ht="21.75" customHeight="1" x14ac:dyDescent="0.35">
      <c r="B35" s="3" t="s">
        <v>60</v>
      </c>
      <c r="C35" s="3"/>
      <c r="D35" s="3"/>
    </row>
    <row r="36" spans="2:4" ht="21.75" customHeight="1" x14ac:dyDescent="0.35">
      <c r="B36" s="2" t="s">
        <v>61</v>
      </c>
      <c r="C36" s="2"/>
    </row>
    <row r="37" spans="2:4" ht="21.75" customHeight="1" x14ac:dyDescent="0.35">
      <c r="B37" s="2" t="s">
        <v>62</v>
      </c>
      <c r="C37" s="2"/>
    </row>
    <row r="38" spans="2:4" ht="21.75" customHeight="1" x14ac:dyDescent="0.35">
      <c r="B38" s="2" t="s">
        <v>63</v>
      </c>
      <c r="C38" s="2"/>
    </row>
    <row r="39" spans="2:4" ht="21.75" customHeight="1" x14ac:dyDescent="0.35">
      <c r="B39" s="2" t="s">
        <v>64</v>
      </c>
      <c r="C39" s="2"/>
    </row>
    <row r="40" spans="2:4" ht="21.75" customHeight="1" x14ac:dyDescent="0.35">
      <c r="B40" s="2" t="s">
        <v>65</v>
      </c>
      <c r="C40" s="2"/>
    </row>
    <row r="41" spans="2:4" ht="21.75" customHeight="1" x14ac:dyDescent="0.35">
      <c r="B41" s="2" t="s">
        <v>66</v>
      </c>
      <c r="C41" s="2"/>
    </row>
  </sheetData>
  <mergeCells count="13">
    <mergeCell ref="B39:C39"/>
    <mergeCell ref="B40:C40"/>
    <mergeCell ref="B41:C41"/>
    <mergeCell ref="B29:D29"/>
    <mergeCell ref="B35:D35"/>
    <mergeCell ref="B36:C36"/>
    <mergeCell ref="B37:C37"/>
    <mergeCell ref="B38:C38"/>
    <mergeCell ref="A1:D1"/>
    <mergeCell ref="A2:D2"/>
    <mergeCell ref="B5:D5"/>
    <mergeCell ref="B15:D15"/>
    <mergeCell ref="B22:D22"/>
  </mergeCells>
  <pageMargins left="0.3" right="0.3" top="0.4" bottom="0.4" header="0.511811023622047" footer="0.511811023622047"/>
  <pageSetup paperSize="9"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2"/>
  <sheetViews>
    <sheetView showGridLines="0" zoomScaleNormal="100" workbookViewId="0">
      <selection activeCell="V1" sqref="V1"/>
    </sheetView>
  </sheetViews>
  <sheetFormatPr defaultColWidth="8.6328125" defaultRowHeight="14.5" x14ac:dyDescent="0.35"/>
  <cols>
    <col min="1" max="1" width="3" customWidth="1"/>
    <col min="2" max="2" width="26" customWidth="1"/>
    <col min="3" max="3" width="14" customWidth="1"/>
    <col min="4" max="4" width="26" customWidth="1"/>
    <col min="5" max="5" width="14" customWidth="1"/>
    <col min="6" max="6" width="3" customWidth="1"/>
  </cols>
  <sheetData>
    <row r="1" spans="1:6" ht="45.75" customHeight="1" x14ac:dyDescent="0.35">
      <c r="A1" s="5" t="s">
        <v>67</v>
      </c>
      <c r="B1" s="5"/>
      <c r="C1" s="5"/>
      <c r="D1" s="5"/>
      <c r="E1" s="5"/>
      <c r="F1" s="5"/>
    </row>
    <row r="2" spans="1:6" ht="19.5" customHeight="1" x14ac:dyDescent="0.35">
      <c r="A2" s="4" t="s">
        <v>68</v>
      </c>
      <c r="B2" s="4"/>
      <c r="C2" s="4"/>
      <c r="D2" s="4"/>
      <c r="E2" s="4"/>
      <c r="F2" s="4"/>
    </row>
    <row r="4" spans="1:6" ht="21.75" customHeight="1" x14ac:dyDescent="0.35">
      <c r="B4" s="3" t="s">
        <v>69</v>
      </c>
      <c r="C4" s="3"/>
      <c r="D4" s="3"/>
    </row>
    <row r="5" spans="1:6" ht="21.75" customHeight="1" x14ac:dyDescent="0.35">
      <c r="B5" s="18" t="s">
        <v>30</v>
      </c>
      <c r="C5" s="32">
        <f>COUNTIF('Clause Comparison Matrix'!$D$5:$D$51,"New Requirement")</f>
        <v>2</v>
      </c>
    </row>
    <row r="6" spans="1:6" ht="21.75" customHeight="1" x14ac:dyDescent="0.35">
      <c r="B6" s="19" t="s">
        <v>32</v>
      </c>
      <c r="C6" s="32">
        <f>COUNTIF('Clause Comparison Matrix'!$D$5:$D$51,"Significantly Modified")</f>
        <v>10</v>
      </c>
    </row>
    <row r="7" spans="1:6" ht="21.75" customHeight="1" x14ac:dyDescent="0.35">
      <c r="B7" s="20" t="s">
        <v>34</v>
      </c>
      <c r="C7" s="32">
        <f>COUNTIF('Clause Comparison Matrix'!$D$5:$D$51,"Reordered / Renumbered")</f>
        <v>3</v>
      </c>
    </row>
    <row r="8" spans="1:6" ht="21.75" customHeight="1" x14ac:dyDescent="0.35">
      <c r="B8" s="21" t="s">
        <v>36</v>
      </c>
      <c r="C8" s="32">
        <f>COUNTIF('Clause Comparison Matrix'!$D$5:$D$51,"Editorial / Clarified Wording")</f>
        <v>14</v>
      </c>
    </row>
    <row r="9" spans="1:6" ht="21.75" customHeight="1" x14ac:dyDescent="0.35">
      <c r="B9" s="22" t="s">
        <v>38</v>
      </c>
      <c r="C9" s="32">
        <f>COUNTIF('Clause Comparison Matrix'!$D$5:$D$51,"No Substantive Change")</f>
        <v>18</v>
      </c>
    </row>
    <row r="10" spans="1:6" ht="15" customHeight="1" x14ac:dyDescent="0.35">
      <c r="B10" s="33" t="s">
        <v>70</v>
      </c>
      <c r="C10" s="32">
        <f>COUNTA('Clause Comparison Matrix'!$D$5:$D$51)</f>
        <v>47</v>
      </c>
    </row>
    <row r="12" spans="1:6" ht="21.75" customHeight="1" x14ac:dyDescent="0.35">
      <c r="B12" s="3" t="s">
        <v>71</v>
      </c>
      <c r="C12" s="3"/>
      <c r="D12" s="3"/>
    </row>
    <row r="13" spans="1:6" ht="21.75" customHeight="1" x14ac:dyDescent="0.35">
      <c r="B13" s="23" t="s">
        <v>41</v>
      </c>
      <c r="C13" s="32">
        <f>COUNTIF('Clause Comparison Matrix'!$I$5:$I$51,"Not Started")</f>
        <v>47</v>
      </c>
    </row>
    <row r="14" spans="1:6" ht="21.75" customHeight="1" x14ac:dyDescent="0.35">
      <c r="B14" s="24" t="s">
        <v>43</v>
      </c>
      <c r="C14" s="32">
        <f>COUNTIF('Clause Comparison Matrix'!$I$5:$I$51,"In Progress")</f>
        <v>0</v>
      </c>
    </row>
    <row r="15" spans="1:6" ht="21.75" customHeight="1" x14ac:dyDescent="0.35">
      <c r="B15" s="25" t="s">
        <v>45</v>
      </c>
      <c r="C15" s="32">
        <f>COUNTIF('Clause Comparison Matrix'!$I$5:$I$51,"Implemented - Pending Evidence")</f>
        <v>0</v>
      </c>
    </row>
    <row r="16" spans="1:6" ht="21.75" customHeight="1" x14ac:dyDescent="0.35">
      <c r="B16" s="26" t="s">
        <v>47</v>
      </c>
      <c r="C16" s="32">
        <f>COUNTIF('Clause Comparison Matrix'!$I$5:$I$51,"Completed &amp; Verified")</f>
        <v>0</v>
      </c>
    </row>
    <row r="17" spans="2:4" ht="21.75" customHeight="1" x14ac:dyDescent="0.35">
      <c r="B17" s="27" t="s">
        <v>49</v>
      </c>
      <c r="C17" s="32">
        <f>COUNTIF('Clause Comparison Matrix'!$I$5:$I$51,"Not Applicable")</f>
        <v>0</v>
      </c>
    </row>
    <row r="19" spans="2:4" ht="15" customHeight="1" x14ac:dyDescent="0.35">
      <c r="B19" s="34" t="s">
        <v>72</v>
      </c>
      <c r="C19" s="35">
        <f>IFERROR(COUNTIF('Clause Comparison Matrix'!$I$5:$I$51,"Completed &amp; Verified")/COUNTA('Clause Comparison Matrix'!$D$5:$D$51),0)</f>
        <v>0</v>
      </c>
    </row>
    <row r="21" spans="2:4" ht="21.75" customHeight="1" x14ac:dyDescent="0.35">
      <c r="B21" s="3" t="s">
        <v>73</v>
      </c>
      <c r="C21" s="3"/>
      <c r="D21" s="3"/>
    </row>
    <row r="22" spans="2:4" ht="21.75" customHeight="1" x14ac:dyDescent="0.35">
      <c r="B22" s="28" t="s">
        <v>52</v>
      </c>
      <c r="C22" s="32">
        <f>COUNTIF('Clause Comparison Matrix'!$H$5:$H$51,"Critical")</f>
        <v>6</v>
      </c>
    </row>
    <row r="23" spans="2:4" ht="21.75" customHeight="1" x14ac:dyDescent="0.35">
      <c r="B23" s="29" t="s">
        <v>54</v>
      </c>
      <c r="C23" s="32">
        <f>COUNTIF('Clause Comparison Matrix'!$H$5:$H$51,"High")</f>
        <v>4</v>
      </c>
    </row>
    <row r="24" spans="2:4" ht="21.75" customHeight="1" x14ac:dyDescent="0.35">
      <c r="B24" s="30" t="s">
        <v>56</v>
      </c>
      <c r="C24" s="32">
        <f>COUNTIF('Clause Comparison Matrix'!$H$5:$H$51,"Medium")</f>
        <v>6</v>
      </c>
    </row>
    <row r="25" spans="2:4" ht="21.75" customHeight="1" x14ac:dyDescent="0.35">
      <c r="B25" s="31" t="s">
        <v>58</v>
      </c>
      <c r="C25" s="32">
        <f>COUNTIF('Clause Comparison Matrix'!$H$5:$H$51,"Low")</f>
        <v>31</v>
      </c>
    </row>
    <row r="27" spans="2:4" ht="21.75" customHeight="1" x14ac:dyDescent="0.35">
      <c r="B27" s="3" t="s">
        <v>74</v>
      </c>
      <c r="C27" s="3"/>
      <c r="D27" s="3"/>
    </row>
    <row r="28" spans="2:4" ht="21.75" customHeight="1" x14ac:dyDescent="0.35">
      <c r="B28" s="23" t="s">
        <v>41</v>
      </c>
      <c r="C28" s="32">
        <f>COUNTIF('Documentation Master List'!$F$5:$F$52,"Not Started")</f>
        <v>41</v>
      </c>
    </row>
    <row r="29" spans="2:4" ht="21.75" customHeight="1" x14ac:dyDescent="0.35">
      <c r="B29" s="24" t="s">
        <v>43</v>
      </c>
      <c r="C29" s="32">
        <f>COUNTIF('Documentation Master List'!$F$5:$F$52,"In Progress")</f>
        <v>1</v>
      </c>
    </row>
    <row r="30" spans="2:4" ht="21.75" customHeight="1" x14ac:dyDescent="0.35">
      <c r="B30" s="25" t="s">
        <v>45</v>
      </c>
      <c r="C30" s="32">
        <f>COUNTIF('Documentation Master List'!$F$5:$F$52,"Implemented - Pending Evidence")</f>
        <v>3</v>
      </c>
    </row>
    <row r="31" spans="2:4" ht="21.75" customHeight="1" x14ac:dyDescent="0.35">
      <c r="B31" s="26" t="s">
        <v>47</v>
      </c>
      <c r="C31" s="32">
        <f>COUNTIF('Documentation Master List'!$F$5:$F$52,"Completed &amp; Verified")</f>
        <v>2</v>
      </c>
    </row>
    <row r="32" spans="2:4" ht="21.75" customHeight="1" x14ac:dyDescent="0.35">
      <c r="B32" s="27" t="s">
        <v>49</v>
      </c>
      <c r="C32" s="32">
        <f>COUNTIF('Documentation Master List'!$F$5:$F$52,"Not Applicable")</f>
        <v>1</v>
      </c>
    </row>
  </sheetData>
  <mergeCells count="6">
    <mergeCell ref="B27:D27"/>
    <mergeCell ref="A1:F1"/>
    <mergeCell ref="A2:F2"/>
    <mergeCell ref="B4:D4"/>
    <mergeCell ref="B12:D12"/>
    <mergeCell ref="B21:D21"/>
  </mergeCells>
  <pageMargins left="0.3" right="0.3" top="0.4" bottom="0.4" header="0.511811023622047" footer="0.511811023622047"/>
  <pageSetup paperSize="9" fitToHeight="0"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1"/>
  <sheetViews>
    <sheetView showGridLines="0" zoomScaleNormal="100" workbookViewId="0">
      <pane ySplit="4" topLeftCell="A5" activePane="bottomLeft" state="frozen"/>
      <selection pane="bottomLeft" sqref="A1:L1"/>
    </sheetView>
  </sheetViews>
  <sheetFormatPr defaultColWidth="8.6328125" defaultRowHeight="14.5" x14ac:dyDescent="0.35"/>
  <cols>
    <col min="1" max="1" width="12.08984375" customWidth="1"/>
    <col min="2" max="2" width="16.1796875" customWidth="1"/>
    <col min="3" max="3" width="22" customWidth="1"/>
    <col min="4" max="4" width="17.54296875" customWidth="1"/>
    <col min="5" max="5" width="46" customWidth="1"/>
    <col min="6" max="7" width="40" customWidth="1"/>
    <col min="8" max="8" width="10" customWidth="1"/>
    <col min="9" max="9" width="20" customWidth="1"/>
    <col min="10" max="10" width="16" customWidth="1"/>
    <col min="11" max="11" width="12" customWidth="1"/>
    <col min="12" max="12" width="30" customWidth="1"/>
  </cols>
  <sheetData>
    <row r="1" spans="1:12" ht="45.75" customHeight="1" x14ac:dyDescent="0.35">
      <c r="A1" s="5" t="s">
        <v>75</v>
      </c>
      <c r="B1" s="5"/>
      <c r="C1" s="5"/>
      <c r="D1" s="5"/>
      <c r="E1" s="5"/>
      <c r="F1" s="5"/>
      <c r="G1" s="5"/>
      <c r="H1" s="5"/>
      <c r="I1" s="5"/>
      <c r="J1" s="5"/>
      <c r="K1" s="5"/>
      <c r="L1" s="5"/>
    </row>
    <row r="2" spans="1:12" ht="19.5" customHeight="1" x14ac:dyDescent="0.35">
      <c r="A2" s="4" t="s">
        <v>76</v>
      </c>
      <c r="B2" s="4"/>
      <c r="C2" s="4"/>
      <c r="D2" s="4"/>
      <c r="E2" s="4"/>
      <c r="F2" s="4"/>
      <c r="G2" s="4"/>
      <c r="H2" s="4"/>
      <c r="I2" s="4"/>
      <c r="J2" s="4"/>
      <c r="K2" s="4"/>
      <c r="L2" s="4"/>
    </row>
    <row r="4" spans="1:12" ht="43.5" customHeight="1" x14ac:dyDescent="0.35">
      <c r="A4" s="36" t="s">
        <v>77</v>
      </c>
      <c r="B4" s="36" t="s">
        <v>78</v>
      </c>
      <c r="C4" s="36" t="s">
        <v>79</v>
      </c>
      <c r="D4" s="36" t="s">
        <v>80</v>
      </c>
      <c r="E4" s="36" t="s">
        <v>81</v>
      </c>
      <c r="F4" s="36" t="s">
        <v>82</v>
      </c>
      <c r="G4" s="36" t="s">
        <v>83</v>
      </c>
      <c r="H4" s="36" t="s">
        <v>84</v>
      </c>
      <c r="I4" s="36" t="s">
        <v>85</v>
      </c>
      <c r="J4" s="36" t="s">
        <v>86</v>
      </c>
      <c r="K4" s="36" t="s">
        <v>87</v>
      </c>
      <c r="L4" s="36" t="s">
        <v>88</v>
      </c>
    </row>
    <row r="5" spans="1:12" ht="60" customHeight="1" x14ac:dyDescent="0.35">
      <c r="A5" s="37" t="s">
        <v>89</v>
      </c>
      <c r="B5" s="38" t="s">
        <v>89</v>
      </c>
      <c r="C5" s="39" t="s">
        <v>90</v>
      </c>
      <c r="D5" s="40" t="s">
        <v>32</v>
      </c>
      <c r="E5" s="17" t="s">
        <v>91</v>
      </c>
      <c r="F5" s="17" t="s">
        <v>92</v>
      </c>
      <c r="G5" s="17" t="s">
        <v>93</v>
      </c>
      <c r="H5" s="41" t="s">
        <v>52</v>
      </c>
      <c r="I5" s="42" t="s">
        <v>41</v>
      </c>
      <c r="J5" s="17"/>
      <c r="K5" s="43"/>
      <c r="L5" s="17"/>
    </row>
    <row r="6" spans="1:12" ht="60" customHeight="1" x14ac:dyDescent="0.35">
      <c r="A6" s="37" t="s">
        <v>94</v>
      </c>
      <c r="B6" s="38" t="s">
        <v>94</v>
      </c>
      <c r="C6" s="39" t="s">
        <v>95</v>
      </c>
      <c r="D6" s="44" t="s">
        <v>36</v>
      </c>
      <c r="E6" s="17" t="s">
        <v>96</v>
      </c>
      <c r="F6" s="17" t="s">
        <v>97</v>
      </c>
      <c r="G6" s="17" t="s">
        <v>98</v>
      </c>
      <c r="H6" s="45" t="s">
        <v>58</v>
      </c>
      <c r="I6" s="42" t="s">
        <v>41</v>
      </c>
      <c r="J6" s="17"/>
      <c r="K6" s="43"/>
      <c r="L6" s="17"/>
    </row>
    <row r="7" spans="1:12" ht="60" customHeight="1" x14ac:dyDescent="0.35">
      <c r="A7" s="37" t="s">
        <v>99</v>
      </c>
      <c r="B7" s="38" t="s">
        <v>99</v>
      </c>
      <c r="C7" s="39" t="s">
        <v>100</v>
      </c>
      <c r="D7" s="46" t="s">
        <v>38</v>
      </c>
      <c r="E7" s="17" t="s">
        <v>101</v>
      </c>
      <c r="F7" s="17" t="s">
        <v>102</v>
      </c>
      <c r="G7" s="17" t="s">
        <v>98</v>
      </c>
      <c r="H7" s="45" t="s">
        <v>58</v>
      </c>
      <c r="I7" s="42" t="s">
        <v>41</v>
      </c>
      <c r="J7" s="17"/>
      <c r="K7" s="43"/>
      <c r="L7" s="17"/>
    </row>
    <row r="8" spans="1:12" ht="60" customHeight="1" x14ac:dyDescent="0.35">
      <c r="A8" s="37" t="s">
        <v>103</v>
      </c>
      <c r="B8" s="38" t="s">
        <v>104</v>
      </c>
      <c r="C8" s="39" t="s">
        <v>105</v>
      </c>
      <c r="D8" s="40" t="s">
        <v>32</v>
      </c>
      <c r="E8" s="17" t="s">
        <v>106</v>
      </c>
      <c r="F8" s="17" t="s">
        <v>107</v>
      </c>
      <c r="G8" s="17" t="s">
        <v>108</v>
      </c>
      <c r="H8" s="47" t="s">
        <v>56</v>
      </c>
      <c r="I8" s="42" t="s">
        <v>41</v>
      </c>
      <c r="J8" s="17"/>
      <c r="K8" s="43"/>
      <c r="L8" s="17"/>
    </row>
    <row r="9" spans="1:12" ht="60" customHeight="1" x14ac:dyDescent="0.35">
      <c r="A9" s="37" t="s">
        <v>109</v>
      </c>
      <c r="B9" s="38" t="s">
        <v>109</v>
      </c>
      <c r="C9" s="39" t="s">
        <v>110</v>
      </c>
      <c r="D9" s="46" t="s">
        <v>38</v>
      </c>
      <c r="E9" s="17" t="s">
        <v>111</v>
      </c>
      <c r="F9" s="17" t="s">
        <v>102</v>
      </c>
      <c r="G9" s="17" t="s">
        <v>98</v>
      </c>
      <c r="H9" s="45" t="s">
        <v>58</v>
      </c>
      <c r="I9" s="42" t="s">
        <v>41</v>
      </c>
      <c r="J9" s="17"/>
      <c r="K9" s="43"/>
      <c r="L9" s="17"/>
    </row>
    <row r="10" spans="1:12" ht="60" customHeight="1" x14ac:dyDescent="0.35">
      <c r="A10" s="37" t="s">
        <v>112</v>
      </c>
      <c r="B10" s="38" t="s">
        <v>112</v>
      </c>
      <c r="C10" s="39" t="s">
        <v>113</v>
      </c>
      <c r="D10" s="44" t="s">
        <v>36</v>
      </c>
      <c r="E10" s="17" t="s">
        <v>114</v>
      </c>
      <c r="F10" s="17" t="s">
        <v>115</v>
      </c>
      <c r="G10" s="17" t="s">
        <v>98</v>
      </c>
      <c r="H10" s="45" t="s">
        <v>58</v>
      </c>
      <c r="I10" s="42" t="s">
        <v>41</v>
      </c>
      <c r="J10" s="17"/>
      <c r="K10" s="43"/>
      <c r="L10" s="17"/>
    </row>
    <row r="11" spans="1:12" ht="60" customHeight="1" x14ac:dyDescent="0.35">
      <c r="A11" s="37" t="s">
        <v>116</v>
      </c>
      <c r="B11" s="38" t="s">
        <v>117</v>
      </c>
      <c r="C11" s="39" t="s">
        <v>118</v>
      </c>
      <c r="D11" s="48" t="s">
        <v>30</v>
      </c>
      <c r="E11" s="17" t="s">
        <v>119</v>
      </c>
      <c r="F11" s="17" t="s">
        <v>120</v>
      </c>
      <c r="G11" s="17" t="s">
        <v>121</v>
      </c>
      <c r="H11" s="49" t="s">
        <v>54</v>
      </c>
      <c r="I11" s="42" t="s">
        <v>41</v>
      </c>
      <c r="J11" s="17"/>
      <c r="K11" s="43"/>
      <c r="L11" s="17"/>
    </row>
    <row r="12" spans="1:12" ht="60" customHeight="1" x14ac:dyDescent="0.35">
      <c r="A12" s="37" t="s">
        <v>122</v>
      </c>
      <c r="B12" s="38" t="s">
        <v>122</v>
      </c>
      <c r="C12" s="39" t="s">
        <v>123</v>
      </c>
      <c r="D12" s="40" t="s">
        <v>32</v>
      </c>
      <c r="E12" s="17" t="s">
        <v>124</v>
      </c>
      <c r="F12" s="17" t="s">
        <v>125</v>
      </c>
      <c r="G12" s="17" t="s">
        <v>126</v>
      </c>
      <c r="H12" s="41" t="s">
        <v>52</v>
      </c>
      <c r="I12" s="42" t="s">
        <v>41</v>
      </c>
      <c r="J12" s="17"/>
      <c r="K12" s="43"/>
      <c r="L12" s="17"/>
    </row>
    <row r="13" spans="1:12" ht="60" customHeight="1" x14ac:dyDescent="0.35">
      <c r="A13" s="37" t="s">
        <v>127</v>
      </c>
      <c r="B13" s="38" t="s">
        <v>127</v>
      </c>
      <c r="C13" s="39" t="s">
        <v>128</v>
      </c>
      <c r="D13" s="40" t="s">
        <v>32</v>
      </c>
      <c r="E13" s="17" t="s">
        <v>129</v>
      </c>
      <c r="F13" s="17" t="s">
        <v>130</v>
      </c>
      <c r="G13" s="17" t="s">
        <v>131</v>
      </c>
      <c r="H13" s="49" t="s">
        <v>54</v>
      </c>
      <c r="I13" s="42" t="s">
        <v>41</v>
      </c>
      <c r="J13" s="17"/>
      <c r="K13" s="43"/>
      <c r="L13" s="17"/>
    </row>
    <row r="14" spans="1:12" ht="60" customHeight="1" x14ac:dyDescent="0.35">
      <c r="A14" s="37" t="s">
        <v>132</v>
      </c>
      <c r="B14" s="38" t="s">
        <v>132</v>
      </c>
      <c r="C14" s="39" t="s">
        <v>133</v>
      </c>
      <c r="D14" s="44" t="s">
        <v>36</v>
      </c>
      <c r="E14" s="17" t="s">
        <v>134</v>
      </c>
      <c r="F14" s="17" t="s">
        <v>135</v>
      </c>
      <c r="G14" s="17" t="s">
        <v>136</v>
      </c>
      <c r="H14" s="45" t="s">
        <v>58</v>
      </c>
      <c r="I14" s="42" t="s">
        <v>41</v>
      </c>
      <c r="J14" s="17"/>
      <c r="K14" s="43"/>
      <c r="L14" s="17"/>
    </row>
    <row r="15" spans="1:12" ht="60" customHeight="1" x14ac:dyDescent="0.35">
      <c r="A15" s="37" t="s">
        <v>137</v>
      </c>
      <c r="B15" s="38" t="s">
        <v>137</v>
      </c>
      <c r="C15" s="39" t="s">
        <v>138</v>
      </c>
      <c r="D15" s="44" t="s">
        <v>36</v>
      </c>
      <c r="E15" s="17" t="s">
        <v>139</v>
      </c>
      <c r="F15" s="17" t="s">
        <v>140</v>
      </c>
      <c r="G15" s="17" t="s">
        <v>141</v>
      </c>
      <c r="H15" s="45" t="s">
        <v>58</v>
      </c>
      <c r="I15" s="42" t="s">
        <v>41</v>
      </c>
      <c r="J15" s="17"/>
      <c r="K15" s="43"/>
      <c r="L15" s="17"/>
    </row>
    <row r="16" spans="1:12" ht="60" customHeight="1" x14ac:dyDescent="0.35">
      <c r="A16" s="37" t="s">
        <v>142</v>
      </c>
      <c r="B16" s="38" t="s">
        <v>142</v>
      </c>
      <c r="C16" s="39" t="s">
        <v>143</v>
      </c>
      <c r="D16" s="40" t="s">
        <v>32</v>
      </c>
      <c r="E16" s="17" t="s">
        <v>144</v>
      </c>
      <c r="F16" s="17" t="s">
        <v>145</v>
      </c>
      <c r="G16" s="17" t="s">
        <v>146</v>
      </c>
      <c r="H16" s="41" t="s">
        <v>52</v>
      </c>
      <c r="I16" s="42" t="s">
        <v>41</v>
      </c>
      <c r="J16" s="17"/>
      <c r="K16" s="43"/>
      <c r="L16" s="17"/>
    </row>
    <row r="17" spans="1:12" ht="60" customHeight="1" x14ac:dyDescent="0.35">
      <c r="A17" s="37" t="s">
        <v>147</v>
      </c>
      <c r="B17" s="38" t="s">
        <v>147</v>
      </c>
      <c r="C17" s="39" t="s">
        <v>148</v>
      </c>
      <c r="D17" s="46" t="s">
        <v>38</v>
      </c>
      <c r="E17" s="17" t="s">
        <v>149</v>
      </c>
      <c r="F17" s="17" t="s">
        <v>102</v>
      </c>
      <c r="G17" s="17" t="s">
        <v>98</v>
      </c>
      <c r="H17" s="45" t="s">
        <v>58</v>
      </c>
      <c r="I17" s="42" t="s">
        <v>41</v>
      </c>
      <c r="J17" s="17"/>
      <c r="K17" s="43"/>
      <c r="L17" s="17"/>
    </row>
    <row r="18" spans="1:12" ht="60" customHeight="1" x14ac:dyDescent="0.35">
      <c r="A18" s="37" t="s">
        <v>150</v>
      </c>
      <c r="B18" s="38" t="s">
        <v>150</v>
      </c>
      <c r="C18" s="39" t="s">
        <v>151</v>
      </c>
      <c r="D18" s="44" t="s">
        <v>36</v>
      </c>
      <c r="E18" s="17" t="s">
        <v>152</v>
      </c>
      <c r="F18" s="17" t="s">
        <v>153</v>
      </c>
      <c r="G18" s="17" t="s">
        <v>154</v>
      </c>
      <c r="H18" s="45" t="s">
        <v>58</v>
      </c>
      <c r="I18" s="42" t="s">
        <v>41</v>
      </c>
      <c r="J18" s="17"/>
      <c r="K18" s="43"/>
      <c r="L18" s="17"/>
    </row>
    <row r="19" spans="1:12" ht="60" customHeight="1" x14ac:dyDescent="0.35">
      <c r="A19" s="37" t="s">
        <v>155</v>
      </c>
      <c r="B19" s="38" t="s">
        <v>155</v>
      </c>
      <c r="C19" s="39" t="s">
        <v>156</v>
      </c>
      <c r="D19" s="44" t="s">
        <v>36</v>
      </c>
      <c r="E19" s="17" t="s">
        <v>157</v>
      </c>
      <c r="F19" s="17" t="s">
        <v>158</v>
      </c>
      <c r="G19" s="17" t="s">
        <v>159</v>
      </c>
      <c r="H19" s="45" t="s">
        <v>58</v>
      </c>
      <c r="I19" s="42" t="s">
        <v>41</v>
      </c>
      <c r="J19" s="17"/>
      <c r="K19" s="43"/>
      <c r="L19" s="17"/>
    </row>
    <row r="20" spans="1:12" ht="60" customHeight="1" x14ac:dyDescent="0.35">
      <c r="A20" s="37" t="s">
        <v>160</v>
      </c>
      <c r="B20" s="38" t="s">
        <v>160</v>
      </c>
      <c r="C20" s="39" t="s">
        <v>161</v>
      </c>
      <c r="D20" s="44" t="s">
        <v>36</v>
      </c>
      <c r="E20" s="17" t="s">
        <v>162</v>
      </c>
      <c r="F20" s="17" t="s">
        <v>163</v>
      </c>
      <c r="G20" s="17" t="s">
        <v>164</v>
      </c>
      <c r="H20" s="47" t="s">
        <v>56</v>
      </c>
      <c r="I20" s="42" t="s">
        <v>41</v>
      </c>
      <c r="J20" s="17"/>
      <c r="K20" s="43"/>
      <c r="L20" s="17"/>
    </row>
    <row r="21" spans="1:12" ht="60" customHeight="1" x14ac:dyDescent="0.35">
      <c r="A21" s="37" t="s">
        <v>165</v>
      </c>
      <c r="B21" s="38" t="s">
        <v>165</v>
      </c>
      <c r="C21" s="39" t="s">
        <v>166</v>
      </c>
      <c r="D21" s="44" t="s">
        <v>36</v>
      </c>
      <c r="E21" s="17" t="s">
        <v>167</v>
      </c>
      <c r="F21" s="17" t="s">
        <v>168</v>
      </c>
      <c r="G21" s="17" t="s">
        <v>98</v>
      </c>
      <c r="H21" s="45" t="s">
        <v>58</v>
      </c>
      <c r="I21" s="42" t="s">
        <v>41</v>
      </c>
      <c r="J21" s="17"/>
      <c r="K21" s="43"/>
      <c r="L21" s="17"/>
    </row>
    <row r="22" spans="1:12" ht="60" customHeight="1" x14ac:dyDescent="0.35">
      <c r="A22" s="37" t="s">
        <v>169</v>
      </c>
      <c r="B22" s="38" t="s">
        <v>170</v>
      </c>
      <c r="C22" s="39" t="s">
        <v>171</v>
      </c>
      <c r="D22" s="40" t="s">
        <v>32</v>
      </c>
      <c r="E22" s="17" t="s">
        <v>172</v>
      </c>
      <c r="F22" s="17" t="s">
        <v>173</v>
      </c>
      <c r="G22" s="17" t="s">
        <v>174</v>
      </c>
      <c r="H22" s="41" t="s">
        <v>52</v>
      </c>
      <c r="I22" s="42" t="s">
        <v>41</v>
      </c>
      <c r="J22" s="17"/>
      <c r="K22" s="43"/>
      <c r="L22" s="17"/>
    </row>
    <row r="23" spans="1:12" ht="60" customHeight="1" x14ac:dyDescent="0.35">
      <c r="A23" s="37" t="s">
        <v>175</v>
      </c>
      <c r="B23" s="38" t="s">
        <v>170</v>
      </c>
      <c r="C23" s="39" t="s">
        <v>176</v>
      </c>
      <c r="D23" s="48" t="s">
        <v>30</v>
      </c>
      <c r="E23" s="17" t="s">
        <v>177</v>
      </c>
      <c r="F23" s="17" t="s">
        <v>178</v>
      </c>
      <c r="G23" s="17" t="s">
        <v>179</v>
      </c>
      <c r="H23" s="41" t="s">
        <v>52</v>
      </c>
      <c r="I23" s="42" t="s">
        <v>41</v>
      </c>
      <c r="J23" s="17"/>
      <c r="K23" s="43"/>
      <c r="L23" s="17"/>
    </row>
    <row r="24" spans="1:12" ht="60" customHeight="1" x14ac:dyDescent="0.35">
      <c r="A24" s="37" t="s">
        <v>180</v>
      </c>
      <c r="B24" s="38" t="s">
        <v>180</v>
      </c>
      <c r="C24" s="39" t="s">
        <v>181</v>
      </c>
      <c r="D24" s="44" t="s">
        <v>36</v>
      </c>
      <c r="E24" s="17" t="s">
        <v>182</v>
      </c>
      <c r="F24" s="17" t="s">
        <v>183</v>
      </c>
      <c r="G24" s="17" t="s">
        <v>184</v>
      </c>
      <c r="H24" s="45" t="s">
        <v>58</v>
      </c>
      <c r="I24" s="42" t="s">
        <v>41</v>
      </c>
      <c r="J24" s="17"/>
      <c r="K24" s="43"/>
      <c r="L24" s="17"/>
    </row>
    <row r="25" spans="1:12" ht="60" customHeight="1" x14ac:dyDescent="0.35">
      <c r="A25" s="37" t="s">
        <v>185</v>
      </c>
      <c r="B25" s="38" t="s">
        <v>185</v>
      </c>
      <c r="C25" s="39" t="s">
        <v>186</v>
      </c>
      <c r="D25" s="40" t="s">
        <v>32</v>
      </c>
      <c r="E25" s="17" t="s">
        <v>187</v>
      </c>
      <c r="F25" s="17" t="s">
        <v>188</v>
      </c>
      <c r="G25" s="17" t="s">
        <v>189</v>
      </c>
      <c r="H25" s="41" t="s">
        <v>52</v>
      </c>
      <c r="I25" s="42" t="s">
        <v>41</v>
      </c>
      <c r="J25" s="17"/>
      <c r="K25" s="43"/>
      <c r="L25" s="17"/>
    </row>
    <row r="26" spans="1:12" ht="60" customHeight="1" x14ac:dyDescent="0.35">
      <c r="A26" s="37" t="s">
        <v>190</v>
      </c>
      <c r="B26" s="38" t="s">
        <v>190</v>
      </c>
      <c r="C26" s="39" t="s">
        <v>191</v>
      </c>
      <c r="D26" s="46" t="s">
        <v>38</v>
      </c>
      <c r="E26" s="17" t="s">
        <v>192</v>
      </c>
      <c r="F26" s="17" t="s">
        <v>102</v>
      </c>
      <c r="G26" s="17" t="s">
        <v>98</v>
      </c>
      <c r="H26" s="45" t="s">
        <v>58</v>
      </c>
      <c r="I26" s="42" t="s">
        <v>41</v>
      </c>
      <c r="J26" s="17"/>
      <c r="K26" s="43"/>
      <c r="L26" s="17"/>
    </row>
    <row r="27" spans="1:12" ht="60" customHeight="1" x14ac:dyDescent="0.35">
      <c r="A27" s="37" t="s">
        <v>193</v>
      </c>
      <c r="B27" s="38" t="s">
        <v>193</v>
      </c>
      <c r="C27" s="39" t="s">
        <v>194</v>
      </c>
      <c r="D27" s="46" t="s">
        <v>38</v>
      </c>
      <c r="E27" s="17" t="s">
        <v>195</v>
      </c>
      <c r="F27" s="17" t="s">
        <v>102</v>
      </c>
      <c r="G27" s="17" t="s">
        <v>98</v>
      </c>
      <c r="H27" s="45" t="s">
        <v>58</v>
      </c>
      <c r="I27" s="42" t="s">
        <v>41</v>
      </c>
      <c r="J27" s="17"/>
      <c r="K27" s="43"/>
      <c r="L27" s="17"/>
    </row>
    <row r="28" spans="1:12" ht="60" customHeight="1" x14ac:dyDescent="0.35">
      <c r="A28" s="37" t="s">
        <v>196</v>
      </c>
      <c r="B28" s="38" t="s">
        <v>196</v>
      </c>
      <c r="C28" s="39" t="s">
        <v>197</v>
      </c>
      <c r="D28" s="46" t="s">
        <v>38</v>
      </c>
      <c r="E28" s="17" t="s">
        <v>198</v>
      </c>
      <c r="F28" s="17" t="s">
        <v>102</v>
      </c>
      <c r="G28" s="17" t="s">
        <v>98</v>
      </c>
      <c r="H28" s="45" t="s">
        <v>58</v>
      </c>
      <c r="I28" s="42" t="s">
        <v>41</v>
      </c>
      <c r="J28" s="17"/>
      <c r="K28" s="43"/>
      <c r="L28" s="17"/>
    </row>
    <row r="29" spans="1:12" ht="60" customHeight="1" x14ac:dyDescent="0.35">
      <c r="A29" s="37" t="s">
        <v>199</v>
      </c>
      <c r="B29" s="38" t="s">
        <v>199</v>
      </c>
      <c r="C29" s="39" t="s">
        <v>200</v>
      </c>
      <c r="D29" s="44" t="s">
        <v>36</v>
      </c>
      <c r="E29" s="17" t="s">
        <v>201</v>
      </c>
      <c r="F29" s="17" t="s">
        <v>202</v>
      </c>
      <c r="G29" s="17" t="s">
        <v>98</v>
      </c>
      <c r="H29" s="45" t="s">
        <v>58</v>
      </c>
      <c r="I29" s="42" t="s">
        <v>41</v>
      </c>
      <c r="J29" s="17"/>
      <c r="K29" s="43"/>
      <c r="L29" s="17"/>
    </row>
    <row r="30" spans="1:12" ht="60" customHeight="1" x14ac:dyDescent="0.35">
      <c r="A30" s="37" t="s">
        <v>203</v>
      </c>
      <c r="B30" s="38" t="s">
        <v>203</v>
      </c>
      <c r="C30" s="39" t="s">
        <v>204</v>
      </c>
      <c r="D30" s="44" t="s">
        <v>36</v>
      </c>
      <c r="E30" s="17" t="s">
        <v>205</v>
      </c>
      <c r="F30" s="17" t="s">
        <v>206</v>
      </c>
      <c r="G30" s="17" t="s">
        <v>207</v>
      </c>
      <c r="H30" s="45" t="s">
        <v>58</v>
      </c>
      <c r="I30" s="42" t="s">
        <v>41</v>
      </c>
      <c r="J30" s="17"/>
      <c r="K30" s="43"/>
      <c r="L30" s="17"/>
    </row>
    <row r="31" spans="1:12" ht="60" customHeight="1" x14ac:dyDescent="0.35">
      <c r="A31" s="37" t="s">
        <v>208</v>
      </c>
      <c r="B31" s="38" t="s">
        <v>208</v>
      </c>
      <c r="C31" s="39" t="s">
        <v>209</v>
      </c>
      <c r="D31" s="44" t="s">
        <v>36</v>
      </c>
      <c r="E31" s="17" t="s">
        <v>210</v>
      </c>
      <c r="F31" s="17" t="s">
        <v>211</v>
      </c>
      <c r="G31" s="17" t="s">
        <v>212</v>
      </c>
      <c r="H31" s="47" t="s">
        <v>56</v>
      </c>
      <c r="I31" s="42" t="s">
        <v>41</v>
      </c>
      <c r="J31" s="17"/>
      <c r="K31" s="43"/>
      <c r="L31" s="17"/>
    </row>
    <row r="32" spans="1:12" ht="60" customHeight="1" x14ac:dyDescent="0.35">
      <c r="A32" s="37" t="s">
        <v>213</v>
      </c>
      <c r="B32" s="38" t="s">
        <v>213</v>
      </c>
      <c r="C32" s="39" t="s">
        <v>214</v>
      </c>
      <c r="D32" s="44" t="s">
        <v>36</v>
      </c>
      <c r="E32" s="17" t="s">
        <v>215</v>
      </c>
      <c r="F32" s="17" t="s">
        <v>216</v>
      </c>
      <c r="G32" s="17" t="s">
        <v>217</v>
      </c>
      <c r="H32" s="45" t="s">
        <v>58</v>
      </c>
      <c r="I32" s="42" t="s">
        <v>41</v>
      </c>
      <c r="J32" s="17"/>
      <c r="K32" s="43"/>
      <c r="L32" s="17"/>
    </row>
    <row r="33" spans="1:12" ht="60" customHeight="1" x14ac:dyDescent="0.35">
      <c r="A33" s="37" t="s">
        <v>218</v>
      </c>
      <c r="B33" s="38" t="s">
        <v>218</v>
      </c>
      <c r="C33" s="39" t="s">
        <v>219</v>
      </c>
      <c r="D33" s="40" t="s">
        <v>32</v>
      </c>
      <c r="E33" s="17" t="s">
        <v>220</v>
      </c>
      <c r="F33" s="17" t="s">
        <v>221</v>
      </c>
      <c r="G33" s="17" t="s">
        <v>222</v>
      </c>
      <c r="H33" s="49" t="s">
        <v>54</v>
      </c>
      <c r="I33" s="42" t="s">
        <v>41</v>
      </c>
      <c r="J33" s="17"/>
      <c r="K33" s="43"/>
      <c r="L33" s="17"/>
    </row>
    <row r="34" spans="1:12" ht="60" customHeight="1" x14ac:dyDescent="0.35">
      <c r="A34" s="37" t="s">
        <v>223</v>
      </c>
      <c r="B34" s="38" t="s">
        <v>223</v>
      </c>
      <c r="C34" s="39" t="s">
        <v>224</v>
      </c>
      <c r="D34" s="46" t="s">
        <v>38</v>
      </c>
      <c r="E34" s="17" t="s">
        <v>225</v>
      </c>
      <c r="F34" s="17" t="s">
        <v>102</v>
      </c>
      <c r="G34" s="17" t="s">
        <v>98</v>
      </c>
      <c r="H34" s="45" t="s">
        <v>58</v>
      </c>
      <c r="I34" s="42" t="s">
        <v>41</v>
      </c>
      <c r="J34" s="17"/>
      <c r="K34" s="43"/>
      <c r="L34" s="17"/>
    </row>
    <row r="35" spans="1:12" ht="60" customHeight="1" x14ac:dyDescent="0.35">
      <c r="A35" s="37" t="s">
        <v>226</v>
      </c>
      <c r="B35" s="38" t="s">
        <v>226</v>
      </c>
      <c r="C35" s="39" t="s">
        <v>227</v>
      </c>
      <c r="D35" s="46" t="s">
        <v>38</v>
      </c>
      <c r="E35" s="17" t="s">
        <v>228</v>
      </c>
      <c r="F35" s="17" t="s">
        <v>102</v>
      </c>
      <c r="G35" s="17" t="s">
        <v>229</v>
      </c>
      <c r="H35" s="45" t="s">
        <v>58</v>
      </c>
      <c r="I35" s="42" t="s">
        <v>41</v>
      </c>
      <c r="J35" s="17"/>
      <c r="K35" s="43"/>
      <c r="L35" s="17"/>
    </row>
    <row r="36" spans="1:12" ht="60" customHeight="1" x14ac:dyDescent="0.35">
      <c r="A36" s="37" t="s">
        <v>230</v>
      </c>
      <c r="B36" s="38" t="s">
        <v>230</v>
      </c>
      <c r="C36" s="39" t="s">
        <v>231</v>
      </c>
      <c r="D36" s="44" t="s">
        <v>36</v>
      </c>
      <c r="E36" s="17" t="s">
        <v>232</v>
      </c>
      <c r="F36" s="17" t="s">
        <v>233</v>
      </c>
      <c r="G36" s="17" t="s">
        <v>98</v>
      </c>
      <c r="H36" s="45" t="s">
        <v>58</v>
      </c>
      <c r="I36" s="42" t="s">
        <v>41</v>
      </c>
      <c r="J36" s="17"/>
      <c r="K36" s="43"/>
      <c r="L36" s="17"/>
    </row>
    <row r="37" spans="1:12" ht="60" customHeight="1" x14ac:dyDescent="0.35">
      <c r="A37" s="37" t="s">
        <v>234</v>
      </c>
      <c r="B37" s="38" t="s">
        <v>234</v>
      </c>
      <c r="C37" s="39" t="s">
        <v>235</v>
      </c>
      <c r="D37" s="40" t="s">
        <v>32</v>
      </c>
      <c r="E37" s="17" t="s">
        <v>236</v>
      </c>
      <c r="F37" s="17" t="s">
        <v>237</v>
      </c>
      <c r="G37" s="17" t="s">
        <v>238</v>
      </c>
      <c r="H37" s="49" t="s">
        <v>54</v>
      </c>
      <c r="I37" s="42" t="s">
        <v>41</v>
      </c>
      <c r="J37" s="17"/>
      <c r="K37" s="43"/>
      <c r="L37" s="17"/>
    </row>
    <row r="38" spans="1:12" ht="60" customHeight="1" x14ac:dyDescent="0.35">
      <c r="A38" s="37" t="s">
        <v>239</v>
      </c>
      <c r="B38" s="38" t="s">
        <v>239</v>
      </c>
      <c r="C38" s="39" t="s">
        <v>240</v>
      </c>
      <c r="D38" s="46" t="s">
        <v>38</v>
      </c>
      <c r="E38" s="17" t="s">
        <v>241</v>
      </c>
      <c r="F38" s="17" t="s">
        <v>102</v>
      </c>
      <c r="G38" s="17" t="s">
        <v>242</v>
      </c>
      <c r="H38" s="45" t="s">
        <v>58</v>
      </c>
      <c r="I38" s="42" t="s">
        <v>41</v>
      </c>
      <c r="J38" s="17"/>
      <c r="K38" s="43"/>
      <c r="L38" s="17"/>
    </row>
    <row r="39" spans="1:12" ht="60" customHeight="1" x14ac:dyDescent="0.35">
      <c r="A39" s="37" t="s">
        <v>243</v>
      </c>
      <c r="B39" s="38" t="s">
        <v>243</v>
      </c>
      <c r="C39" s="39" t="s">
        <v>244</v>
      </c>
      <c r="D39" s="46" t="s">
        <v>38</v>
      </c>
      <c r="E39" s="17" t="s">
        <v>245</v>
      </c>
      <c r="F39" s="17" t="s">
        <v>102</v>
      </c>
      <c r="G39" s="17" t="s">
        <v>246</v>
      </c>
      <c r="H39" s="45" t="s">
        <v>58</v>
      </c>
      <c r="I39" s="42" t="s">
        <v>41</v>
      </c>
      <c r="J39" s="17"/>
      <c r="K39" s="43"/>
      <c r="L39" s="17"/>
    </row>
    <row r="40" spans="1:12" ht="60" customHeight="1" x14ac:dyDescent="0.35">
      <c r="A40" s="37" t="s">
        <v>247</v>
      </c>
      <c r="B40" s="38" t="s">
        <v>247</v>
      </c>
      <c r="C40" s="39" t="s">
        <v>248</v>
      </c>
      <c r="D40" s="46" t="s">
        <v>38</v>
      </c>
      <c r="E40" s="17" t="s">
        <v>249</v>
      </c>
      <c r="F40" s="17" t="s">
        <v>102</v>
      </c>
      <c r="G40" s="17" t="s">
        <v>250</v>
      </c>
      <c r="H40" s="45" t="s">
        <v>58</v>
      </c>
      <c r="I40" s="42" t="s">
        <v>41</v>
      </c>
      <c r="J40" s="17"/>
      <c r="K40" s="43"/>
      <c r="L40" s="17"/>
    </row>
    <row r="41" spans="1:12" ht="60" customHeight="1" x14ac:dyDescent="0.35">
      <c r="A41" s="37" t="s">
        <v>251</v>
      </c>
      <c r="B41" s="38" t="s">
        <v>251</v>
      </c>
      <c r="C41" s="39" t="s">
        <v>252</v>
      </c>
      <c r="D41" s="46" t="s">
        <v>38</v>
      </c>
      <c r="E41" s="17" t="s">
        <v>253</v>
      </c>
      <c r="F41" s="17" t="s">
        <v>102</v>
      </c>
      <c r="G41" s="17" t="s">
        <v>254</v>
      </c>
      <c r="H41" s="45" t="s">
        <v>58</v>
      </c>
      <c r="I41" s="42" t="s">
        <v>41</v>
      </c>
      <c r="J41" s="17"/>
      <c r="K41" s="43"/>
      <c r="L41" s="17"/>
    </row>
    <row r="42" spans="1:12" ht="60" customHeight="1" x14ac:dyDescent="0.35">
      <c r="A42" s="37" t="s">
        <v>255</v>
      </c>
      <c r="B42" s="38" t="s">
        <v>255</v>
      </c>
      <c r="C42" s="39" t="s">
        <v>256</v>
      </c>
      <c r="D42" s="46" t="s">
        <v>38</v>
      </c>
      <c r="E42" s="17" t="s">
        <v>257</v>
      </c>
      <c r="F42" s="17" t="s">
        <v>102</v>
      </c>
      <c r="G42" s="17" t="s">
        <v>258</v>
      </c>
      <c r="H42" s="45" t="s">
        <v>58</v>
      </c>
      <c r="I42" s="42" t="s">
        <v>41</v>
      </c>
      <c r="J42" s="17"/>
      <c r="K42" s="43"/>
      <c r="L42" s="17"/>
    </row>
    <row r="43" spans="1:12" ht="60" customHeight="1" x14ac:dyDescent="0.35">
      <c r="A43" s="37" t="s">
        <v>259</v>
      </c>
      <c r="B43" s="38" t="s">
        <v>259</v>
      </c>
      <c r="C43" s="39" t="s">
        <v>260</v>
      </c>
      <c r="D43" s="46" t="s">
        <v>38</v>
      </c>
      <c r="E43" s="17" t="s">
        <v>257</v>
      </c>
      <c r="F43" s="17" t="s">
        <v>102</v>
      </c>
      <c r="G43" s="17" t="s">
        <v>261</v>
      </c>
      <c r="H43" s="45" t="s">
        <v>58</v>
      </c>
      <c r="I43" s="42" t="s">
        <v>41</v>
      </c>
      <c r="J43" s="17"/>
      <c r="K43" s="43"/>
      <c r="L43" s="17"/>
    </row>
    <row r="44" spans="1:12" ht="60" customHeight="1" x14ac:dyDescent="0.35">
      <c r="A44" s="37" t="s">
        <v>262</v>
      </c>
      <c r="B44" s="38" t="s">
        <v>262</v>
      </c>
      <c r="C44" s="39" t="s">
        <v>263</v>
      </c>
      <c r="D44" s="46" t="s">
        <v>38</v>
      </c>
      <c r="E44" s="17" t="s">
        <v>264</v>
      </c>
      <c r="F44" s="17" t="s">
        <v>102</v>
      </c>
      <c r="G44" s="17" t="s">
        <v>265</v>
      </c>
      <c r="H44" s="45" t="s">
        <v>58</v>
      </c>
      <c r="I44" s="42" t="s">
        <v>41</v>
      </c>
      <c r="J44" s="17"/>
      <c r="K44" s="43"/>
      <c r="L44" s="17"/>
    </row>
    <row r="45" spans="1:12" ht="60" customHeight="1" x14ac:dyDescent="0.35">
      <c r="A45" s="37" t="s">
        <v>266</v>
      </c>
      <c r="B45" s="38" t="s">
        <v>266</v>
      </c>
      <c r="C45" s="39" t="s">
        <v>267</v>
      </c>
      <c r="D45" s="46" t="s">
        <v>38</v>
      </c>
      <c r="E45" s="17" t="s">
        <v>268</v>
      </c>
      <c r="F45" s="17" t="s">
        <v>102</v>
      </c>
      <c r="G45" s="17" t="s">
        <v>269</v>
      </c>
      <c r="H45" s="45" t="s">
        <v>58</v>
      </c>
      <c r="I45" s="42" t="s">
        <v>41</v>
      </c>
      <c r="J45" s="17"/>
      <c r="K45" s="43"/>
      <c r="L45" s="17"/>
    </row>
    <row r="46" spans="1:12" ht="60" customHeight="1" x14ac:dyDescent="0.35">
      <c r="A46" s="37" t="s">
        <v>270</v>
      </c>
      <c r="B46" s="38" t="s">
        <v>270</v>
      </c>
      <c r="C46" s="39" t="s">
        <v>271</v>
      </c>
      <c r="D46" s="46" t="s">
        <v>38</v>
      </c>
      <c r="E46" s="17" t="s">
        <v>272</v>
      </c>
      <c r="F46" s="17" t="s">
        <v>273</v>
      </c>
      <c r="G46" s="17" t="s">
        <v>274</v>
      </c>
      <c r="H46" s="47" t="s">
        <v>56</v>
      </c>
      <c r="I46" s="42" t="s">
        <v>41</v>
      </c>
      <c r="J46" s="17"/>
      <c r="K46" s="43"/>
      <c r="L46" s="17"/>
    </row>
    <row r="47" spans="1:12" ht="60" customHeight="1" x14ac:dyDescent="0.35">
      <c r="A47" s="37" t="s">
        <v>275</v>
      </c>
      <c r="B47" s="38" t="s">
        <v>275</v>
      </c>
      <c r="C47" s="39" t="s">
        <v>276</v>
      </c>
      <c r="D47" s="50" t="s">
        <v>34</v>
      </c>
      <c r="E47" s="17" t="s">
        <v>277</v>
      </c>
      <c r="F47" s="17" t="s">
        <v>278</v>
      </c>
      <c r="G47" s="17" t="s">
        <v>279</v>
      </c>
      <c r="H47" s="47" t="s">
        <v>56</v>
      </c>
      <c r="I47" s="42" t="s">
        <v>41</v>
      </c>
      <c r="J47" s="17"/>
      <c r="K47" s="43"/>
      <c r="L47" s="17"/>
    </row>
    <row r="48" spans="1:12" ht="60" customHeight="1" x14ac:dyDescent="0.35">
      <c r="A48" s="37" t="s">
        <v>280</v>
      </c>
      <c r="B48" s="38" t="s">
        <v>281</v>
      </c>
      <c r="C48" s="39" t="s">
        <v>282</v>
      </c>
      <c r="D48" s="50" t="s">
        <v>34</v>
      </c>
      <c r="E48" s="17" t="s">
        <v>283</v>
      </c>
      <c r="F48" s="17" t="s">
        <v>284</v>
      </c>
      <c r="G48" s="17" t="s">
        <v>98</v>
      </c>
      <c r="H48" s="45" t="s">
        <v>58</v>
      </c>
      <c r="I48" s="42" t="s">
        <v>41</v>
      </c>
      <c r="J48" s="17"/>
      <c r="K48" s="43"/>
      <c r="L48" s="17"/>
    </row>
    <row r="49" spans="1:12" ht="60" customHeight="1" x14ac:dyDescent="0.35">
      <c r="A49" s="37" t="s">
        <v>285</v>
      </c>
      <c r="B49" s="38" t="s">
        <v>285</v>
      </c>
      <c r="C49" s="39" t="s">
        <v>286</v>
      </c>
      <c r="D49" s="46" t="s">
        <v>38</v>
      </c>
      <c r="E49" s="17" t="s">
        <v>287</v>
      </c>
      <c r="F49" s="17" t="s">
        <v>102</v>
      </c>
      <c r="G49" s="17" t="s">
        <v>288</v>
      </c>
      <c r="H49" s="45" t="s">
        <v>58</v>
      </c>
      <c r="I49" s="42" t="s">
        <v>41</v>
      </c>
      <c r="J49" s="17"/>
      <c r="K49" s="43"/>
      <c r="L49" s="17"/>
    </row>
    <row r="50" spans="1:12" ht="60" customHeight="1" x14ac:dyDescent="0.35">
      <c r="A50" s="37" t="s">
        <v>289</v>
      </c>
      <c r="B50" s="38" t="s">
        <v>289</v>
      </c>
      <c r="C50" s="39" t="s">
        <v>290</v>
      </c>
      <c r="D50" s="40" t="s">
        <v>32</v>
      </c>
      <c r="E50" s="17" t="s">
        <v>291</v>
      </c>
      <c r="F50" s="17" t="s">
        <v>292</v>
      </c>
      <c r="G50" s="17" t="s">
        <v>293</v>
      </c>
      <c r="H50" s="47" t="s">
        <v>56</v>
      </c>
      <c r="I50" s="42" t="s">
        <v>41</v>
      </c>
      <c r="J50" s="17"/>
      <c r="K50" s="43"/>
      <c r="L50" s="17"/>
    </row>
    <row r="51" spans="1:12" ht="60" customHeight="1" x14ac:dyDescent="0.35">
      <c r="A51" s="37" t="s">
        <v>294</v>
      </c>
      <c r="B51" s="38" t="s">
        <v>294</v>
      </c>
      <c r="C51" s="39" t="s">
        <v>295</v>
      </c>
      <c r="D51" s="50" t="s">
        <v>34</v>
      </c>
      <c r="E51" s="17" t="s">
        <v>296</v>
      </c>
      <c r="F51" s="17" t="s">
        <v>297</v>
      </c>
      <c r="G51" s="17" t="s">
        <v>98</v>
      </c>
      <c r="H51" s="45" t="s">
        <v>58</v>
      </c>
      <c r="I51" s="42" t="s">
        <v>41</v>
      </c>
      <c r="J51" s="17"/>
      <c r="K51" s="43"/>
      <c r="L51" s="17"/>
    </row>
  </sheetData>
  <autoFilter ref="A4:L51" xr:uid="{00000000-0009-0000-0000-000003000000}"/>
  <mergeCells count="2">
    <mergeCell ref="A1:L1"/>
    <mergeCell ref="A2:L2"/>
  </mergeCells>
  <conditionalFormatting sqref="D5:D51">
    <cfRule type="expression" dxfId="34" priority="2">
      <formula>$D5="New Requirement"</formula>
    </cfRule>
    <cfRule type="expression" dxfId="33" priority="3">
      <formula>$D5="Significantly Modified"</formula>
    </cfRule>
    <cfRule type="expression" dxfId="32" priority="4">
      <formula>$D5="Reordered / Renumbered"</formula>
    </cfRule>
    <cfRule type="expression" dxfId="31" priority="5">
      <formula>$D5="Editorial / Clarified Wording"</formula>
    </cfRule>
    <cfRule type="expression" dxfId="30" priority="6">
      <formula>$D5="No Substantive Change"</formula>
    </cfRule>
  </conditionalFormatting>
  <conditionalFormatting sqref="H5:H51">
    <cfRule type="expression" dxfId="29" priority="7">
      <formula>$H5="Critical"</formula>
    </cfRule>
    <cfRule type="expression" dxfId="28" priority="8">
      <formula>$H5="High"</formula>
    </cfRule>
    <cfRule type="expression" dxfId="27" priority="9">
      <formula>$H5="Medium"</formula>
    </cfRule>
    <cfRule type="expression" dxfId="26" priority="10">
      <formula>$H5="Low"</formula>
    </cfRule>
  </conditionalFormatting>
  <conditionalFormatting sqref="I5:I51">
    <cfRule type="expression" dxfId="25" priority="11">
      <formula>$I5="Not Started"</formula>
    </cfRule>
    <cfRule type="expression" dxfId="24" priority="12">
      <formula>$I5="In Progress"</formula>
    </cfRule>
    <cfRule type="expression" dxfId="23" priority="13">
      <formula>$I5="Implemented - Pending Evidence"</formula>
    </cfRule>
    <cfRule type="expression" dxfId="22" priority="14">
      <formula>$I5="Completed &amp; Verified"</formula>
    </cfRule>
    <cfRule type="expression" dxfId="21" priority="15">
      <formula>$I5="Not Applicable"</formula>
    </cfRule>
  </conditionalFormatting>
  <dataValidations count="3">
    <dataValidation type="list" errorTitle="Invalid entry" error="Please choose a value from the list." sqref="D5:D51" xr:uid="{00000000-0002-0000-0300-000000000000}">
      <formula1>"New Requirement,Significantly Modified,Reordered / Renumbered,Editorial / Clarified Wording,No Substantive Change"</formula1>
      <formula2>0</formula2>
    </dataValidation>
    <dataValidation type="list" sqref="H5:H51" xr:uid="{00000000-0002-0000-0300-000001000000}">
      <formula1>"Critical,High,Medium,Low"</formula1>
      <formula2>0</formula2>
    </dataValidation>
    <dataValidation type="list" sqref="I5:I51" xr:uid="{00000000-0002-0000-0300-000002000000}">
      <formula1>"Not Started,In Progress,Implemented - Pending Evidence,Completed &amp; Verified,Not Applicable"</formula1>
      <formula2>0</formula2>
    </dataValidation>
  </dataValidations>
  <pageMargins left="0.3" right="0.3" top="0.4" bottom="0.4" header="0.511811023622047" footer="0.511811023622047"/>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52"/>
  <sheetViews>
    <sheetView showGridLines="0" tabSelected="1" zoomScaleNormal="100" workbookViewId="0">
      <pane ySplit="4" topLeftCell="A5" activePane="bottomLeft" state="frozen"/>
      <selection pane="bottomLeft" activeCell="O1" sqref="O1"/>
    </sheetView>
  </sheetViews>
  <sheetFormatPr defaultColWidth="8.6328125" defaultRowHeight="14.5" x14ac:dyDescent="0.35"/>
  <cols>
    <col min="1" max="1" width="12" customWidth="1"/>
    <col min="2" max="2" width="18" customWidth="1"/>
    <col min="3" max="3" width="42" customWidth="1"/>
    <col min="4" max="4" width="16" customWidth="1"/>
    <col min="5" max="5" width="10" customWidth="1"/>
    <col min="6" max="6" width="22" customWidth="1"/>
    <col min="7" max="7" width="16" customWidth="1"/>
    <col min="8" max="8" width="12" customWidth="1"/>
    <col min="9" max="9" width="30" customWidth="1"/>
  </cols>
  <sheetData>
    <row r="1" spans="1:9" ht="45.75" customHeight="1" x14ac:dyDescent="0.35">
      <c r="A1" s="5" t="s">
        <v>21</v>
      </c>
      <c r="B1" s="5"/>
      <c r="C1" s="5"/>
      <c r="D1" s="5"/>
      <c r="E1" s="5"/>
      <c r="F1" s="5"/>
      <c r="G1" s="5"/>
      <c r="H1" s="5"/>
      <c r="I1" s="5"/>
    </row>
    <row r="2" spans="1:9" ht="19.5" customHeight="1" x14ac:dyDescent="0.35">
      <c r="A2" s="4" t="s">
        <v>298</v>
      </c>
      <c r="B2" s="4"/>
      <c r="C2" s="4"/>
      <c r="D2" s="4"/>
      <c r="E2" s="4"/>
      <c r="F2" s="4"/>
      <c r="G2" s="4"/>
      <c r="H2" s="4"/>
      <c r="I2" s="4"/>
    </row>
    <row r="4" spans="1:9" ht="31.5" customHeight="1" x14ac:dyDescent="0.35">
      <c r="A4" s="36" t="s">
        <v>299</v>
      </c>
      <c r="B4" s="36" t="s">
        <v>300</v>
      </c>
      <c r="C4" s="36" t="s">
        <v>301</v>
      </c>
      <c r="D4" s="36" t="s">
        <v>302</v>
      </c>
      <c r="E4" s="36" t="s">
        <v>84</v>
      </c>
      <c r="F4" s="36" t="s">
        <v>303</v>
      </c>
      <c r="G4" s="36" t="s">
        <v>304</v>
      </c>
      <c r="H4" s="36" t="s">
        <v>87</v>
      </c>
      <c r="I4" s="36" t="s">
        <v>305</v>
      </c>
    </row>
    <row r="5" spans="1:9" ht="24" customHeight="1" x14ac:dyDescent="0.35">
      <c r="A5" s="37" t="s">
        <v>306</v>
      </c>
      <c r="B5" s="44" t="s">
        <v>307</v>
      </c>
      <c r="C5" s="39" t="s">
        <v>308</v>
      </c>
      <c r="D5" s="38" t="s">
        <v>309</v>
      </c>
      <c r="E5" s="41" t="s">
        <v>52</v>
      </c>
      <c r="F5" s="42" t="s">
        <v>45</v>
      </c>
      <c r="G5" s="17"/>
      <c r="H5" s="43"/>
      <c r="I5" s="17"/>
    </row>
    <row r="6" spans="1:9" ht="24" customHeight="1" x14ac:dyDescent="0.35">
      <c r="A6" s="37" t="s">
        <v>310</v>
      </c>
      <c r="B6" s="44" t="s">
        <v>307</v>
      </c>
      <c r="C6" s="39" t="s">
        <v>311</v>
      </c>
      <c r="D6" s="38" t="s">
        <v>312</v>
      </c>
      <c r="E6" s="41" t="s">
        <v>52</v>
      </c>
      <c r="F6" s="42" t="s">
        <v>45</v>
      </c>
      <c r="G6" s="17"/>
      <c r="H6" s="43"/>
      <c r="I6" s="17"/>
    </row>
    <row r="7" spans="1:9" ht="24" customHeight="1" x14ac:dyDescent="0.35">
      <c r="A7" s="37" t="s">
        <v>313</v>
      </c>
      <c r="B7" s="44" t="s">
        <v>307</v>
      </c>
      <c r="C7" s="39" t="s">
        <v>314</v>
      </c>
      <c r="D7" s="38" t="s">
        <v>315</v>
      </c>
      <c r="E7" s="41" t="s">
        <v>52</v>
      </c>
      <c r="F7" s="42" t="s">
        <v>41</v>
      </c>
      <c r="G7" s="17"/>
      <c r="H7" s="43"/>
      <c r="I7" s="17"/>
    </row>
    <row r="8" spans="1:9" ht="24" customHeight="1" x14ac:dyDescent="0.35">
      <c r="A8" s="37" t="s">
        <v>316</v>
      </c>
      <c r="B8" s="44" t="s">
        <v>307</v>
      </c>
      <c r="C8" s="39" t="s">
        <v>317</v>
      </c>
      <c r="D8" s="38" t="s">
        <v>234</v>
      </c>
      <c r="E8" s="49" t="s">
        <v>54</v>
      </c>
      <c r="F8" s="42" t="s">
        <v>41</v>
      </c>
      <c r="G8" s="17"/>
      <c r="H8" s="43"/>
      <c r="I8" s="17"/>
    </row>
    <row r="9" spans="1:9" ht="24" customHeight="1" x14ac:dyDescent="0.35">
      <c r="A9" s="37" t="s">
        <v>318</v>
      </c>
      <c r="B9" s="46" t="s">
        <v>319</v>
      </c>
      <c r="C9" s="39" t="s">
        <v>320</v>
      </c>
      <c r="D9" s="38" t="s">
        <v>321</v>
      </c>
      <c r="E9" s="41" t="s">
        <v>52</v>
      </c>
      <c r="F9" s="42" t="s">
        <v>47</v>
      </c>
      <c r="G9" s="17"/>
      <c r="H9" s="43"/>
      <c r="I9" s="17"/>
    </row>
    <row r="10" spans="1:9" ht="24" customHeight="1" x14ac:dyDescent="0.35">
      <c r="A10" s="37" t="s">
        <v>322</v>
      </c>
      <c r="B10" s="46" t="s">
        <v>319</v>
      </c>
      <c r="C10" s="39" t="s">
        <v>323</v>
      </c>
      <c r="D10" s="38" t="s">
        <v>185</v>
      </c>
      <c r="E10" s="41" t="s">
        <v>52</v>
      </c>
      <c r="F10" s="42" t="s">
        <v>41</v>
      </c>
      <c r="G10" s="17"/>
      <c r="H10" s="43"/>
      <c r="I10" s="17"/>
    </row>
    <row r="11" spans="1:9" ht="24" customHeight="1" x14ac:dyDescent="0.35">
      <c r="A11" s="37" t="s">
        <v>324</v>
      </c>
      <c r="B11" s="46" t="s">
        <v>319</v>
      </c>
      <c r="C11" s="39" t="s">
        <v>325</v>
      </c>
      <c r="D11" s="38" t="s">
        <v>234</v>
      </c>
      <c r="E11" s="49" t="s">
        <v>54</v>
      </c>
      <c r="F11" s="42" t="s">
        <v>49</v>
      </c>
      <c r="G11" s="17"/>
      <c r="H11" s="43"/>
      <c r="I11" s="17"/>
    </row>
    <row r="12" spans="1:9" ht="24" customHeight="1" x14ac:dyDescent="0.35">
      <c r="A12" s="37" t="s">
        <v>326</v>
      </c>
      <c r="B12" s="46" t="s">
        <v>319</v>
      </c>
      <c r="C12" s="39" t="s">
        <v>327</v>
      </c>
      <c r="D12" s="38" t="s">
        <v>203</v>
      </c>
      <c r="E12" s="47" t="s">
        <v>56</v>
      </c>
      <c r="F12" s="42" t="s">
        <v>43</v>
      </c>
      <c r="G12" s="17"/>
      <c r="H12" s="43"/>
      <c r="I12" s="17"/>
    </row>
    <row r="13" spans="1:9" ht="24" customHeight="1" x14ac:dyDescent="0.35">
      <c r="A13" s="37" t="s">
        <v>328</v>
      </c>
      <c r="B13" s="46" t="s">
        <v>319</v>
      </c>
      <c r="C13" s="39" t="s">
        <v>329</v>
      </c>
      <c r="D13" s="38" t="s">
        <v>330</v>
      </c>
      <c r="E13" s="47" t="s">
        <v>56</v>
      </c>
      <c r="F13" s="42" t="s">
        <v>41</v>
      </c>
      <c r="G13" s="17"/>
      <c r="H13" s="43"/>
      <c r="I13" s="17"/>
    </row>
    <row r="14" spans="1:9" ht="24" customHeight="1" x14ac:dyDescent="0.35">
      <c r="A14" s="37" t="s">
        <v>331</v>
      </c>
      <c r="B14" s="46" t="s">
        <v>319</v>
      </c>
      <c r="C14" s="39" t="s">
        <v>332</v>
      </c>
      <c r="D14" s="38" t="s">
        <v>333</v>
      </c>
      <c r="E14" s="45" t="s">
        <v>58</v>
      </c>
      <c r="F14" s="42" t="s">
        <v>41</v>
      </c>
      <c r="G14" s="17"/>
      <c r="H14" s="43"/>
      <c r="I14" s="17"/>
    </row>
    <row r="15" spans="1:9" ht="24" customHeight="1" x14ac:dyDescent="0.35">
      <c r="A15" s="37" t="s">
        <v>334</v>
      </c>
      <c r="B15" s="46" t="s">
        <v>319</v>
      </c>
      <c r="C15" s="39" t="s">
        <v>335</v>
      </c>
      <c r="D15" s="38" t="s">
        <v>336</v>
      </c>
      <c r="E15" s="45" t="s">
        <v>58</v>
      </c>
      <c r="F15" s="42" t="s">
        <v>45</v>
      </c>
      <c r="G15" s="17"/>
      <c r="H15" s="43"/>
      <c r="I15" s="17"/>
    </row>
    <row r="16" spans="1:9" ht="24" customHeight="1" x14ac:dyDescent="0.35">
      <c r="A16" s="37" t="s">
        <v>337</v>
      </c>
      <c r="B16" s="46" t="s">
        <v>319</v>
      </c>
      <c r="C16" s="39" t="s">
        <v>338</v>
      </c>
      <c r="D16" s="38" t="s">
        <v>259</v>
      </c>
      <c r="E16" s="45" t="s">
        <v>58</v>
      </c>
      <c r="F16" s="42" t="s">
        <v>41</v>
      </c>
      <c r="G16" s="17"/>
      <c r="H16" s="43"/>
      <c r="I16" s="17"/>
    </row>
    <row r="17" spans="1:9" ht="24" customHeight="1" x14ac:dyDescent="0.35">
      <c r="A17" s="37" t="s">
        <v>339</v>
      </c>
      <c r="B17" s="46" t="s">
        <v>319</v>
      </c>
      <c r="C17" s="39" t="s">
        <v>340</v>
      </c>
      <c r="D17" s="38" t="s">
        <v>341</v>
      </c>
      <c r="E17" s="47" t="s">
        <v>56</v>
      </c>
      <c r="F17" s="42" t="s">
        <v>47</v>
      </c>
      <c r="G17" s="17"/>
      <c r="H17" s="43"/>
      <c r="I17" s="17"/>
    </row>
    <row r="18" spans="1:9" ht="24" customHeight="1" x14ac:dyDescent="0.35">
      <c r="A18" s="37" t="s">
        <v>342</v>
      </c>
      <c r="B18" s="46" t="s">
        <v>319</v>
      </c>
      <c r="C18" s="39" t="s">
        <v>343</v>
      </c>
      <c r="D18" s="38" t="s">
        <v>285</v>
      </c>
      <c r="E18" s="47" t="s">
        <v>56</v>
      </c>
      <c r="F18" s="42" t="s">
        <v>41</v>
      </c>
      <c r="G18" s="17"/>
      <c r="H18" s="43"/>
      <c r="I18" s="17"/>
    </row>
    <row r="19" spans="1:9" ht="24" customHeight="1" x14ac:dyDescent="0.35">
      <c r="A19" s="37" t="s">
        <v>344</v>
      </c>
      <c r="B19" s="51" t="s">
        <v>345</v>
      </c>
      <c r="C19" s="39" t="s">
        <v>346</v>
      </c>
      <c r="D19" s="38" t="s">
        <v>185</v>
      </c>
      <c r="E19" s="41" t="s">
        <v>52</v>
      </c>
      <c r="F19" s="42" t="s">
        <v>41</v>
      </c>
      <c r="G19" s="17"/>
      <c r="H19" s="43"/>
      <c r="I19" s="17"/>
    </row>
    <row r="20" spans="1:9" ht="24" customHeight="1" x14ac:dyDescent="0.35">
      <c r="A20" s="37" t="s">
        <v>347</v>
      </c>
      <c r="B20" s="51" t="s">
        <v>345</v>
      </c>
      <c r="C20" s="39" t="s">
        <v>348</v>
      </c>
      <c r="D20" s="38" t="s">
        <v>213</v>
      </c>
      <c r="E20" s="47" t="s">
        <v>56</v>
      </c>
      <c r="F20" s="42" t="s">
        <v>41</v>
      </c>
      <c r="G20" s="17"/>
      <c r="H20" s="43"/>
      <c r="I20" s="17"/>
    </row>
    <row r="21" spans="1:9" ht="24" customHeight="1" x14ac:dyDescent="0.35">
      <c r="A21" s="37" t="s">
        <v>349</v>
      </c>
      <c r="B21" s="51" t="s">
        <v>345</v>
      </c>
      <c r="C21" s="39" t="s">
        <v>350</v>
      </c>
      <c r="D21" s="38" t="s">
        <v>351</v>
      </c>
      <c r="E21" s="45" t="s">
        <v>58</v>
      </c>
      <c r="F21" s="42" t="s">
        <v>41</v>
      </c>
      <c r="G21" s="17"/>
      <c r="H21" s="43"/>
      <c r="I21" s="17"/>
    </row>
    <row r="22" spans="1:9" ht="24" customHeight="1" x14ac:dyDescent="0.35">
      <c r="A22" s="37" t="s">
        <v>352</v>
      </c>
      <c r="B22" s="51" t="s">
        <v>345</v>
      </c>
      <c r="C22" s="39" t="s">
        <v>353</v>
      </c>
      <c r="D22" s="38" t="s">
        <v>354</v>
      </c>
      <c r="E22" s="47" t="s">
        <v>56</v>
      </c>
      <c r="F22" s="42" t="s">
        <v>41</v>
      </c>
      <c r="G22" s="17"/>
      <c r="H22" s="43"/>
      <c r="I22" s="17"/>
    </row>
    <row r="23" spans="1:9" ht="24" customHeight="1" x14ac:dyDescent="0.35">
      <c r="A23" s="37" t="s">
        <v>355</v>
      </c>
      <c r="B23" s="51" t="s">
        <v>345</v>
      </c>
      <c r="C23" s="39" t="s">
        <v>356</v>
      </c>
      <c r="D23" s="38" t="s">
        <v>285</v>
      </c>
      <c r="E23" s="45" t="s">
        <v>58</v>
      </c>
      <c r="F23" s="42" t="s">
        <v>41</v>
      </c>
      <c r="G23" s="17"/>
      <c r="H23" s="43"/>
      <c r="I23" s="17"/>
    </row>
    <row r="24" spans="1:9" ht="24" customHeight="1" x14ac:dyDescent="0.35">
      <c r="A24" s="37" t="s">
        <v>357</v>
      </c>
      <c r="B24" s="51" t="s">
        <v>345</v>
      </c>
      <c r="C24" s="39" t="s">
        <v>358</v>
      </c>
      <c r="D24" s="38" t="s">
        <v>359</v>
      </c>
      <c r="E24" s="45" t="s">
        <v>58</v>
      </c>
      <c r="F24" s="42" t="s">
        <v>41</v>
      </c>
      <c r="G24" s="17"/>
      <c r="H24" s="43"/>
      <c r="I24" s="17"/>
    </row>
    <row r="25" spans="1:9" ht="24" customHeight="1" x14ac:dyDescent="0.35">
      <c r="A25" s="37" t="s">
        <v>360</v>
      </c>
      <c r="B25" s="52" t="s">
        <v>361</v>
      </c>
      <c r="C25" s="39" t="s">
        <v>362</v>
      </c>
      <c r="D25" s="38" t="s">
        <v>122</v>
      </c>
      <c r="E25" s="41" t="s">
        <v>52</v>
      </c>
      <c r="F25" s="42" t="s">
        <v>41</v>
      </c>
      <c r="G25" s="17"/>
      <c r="H25" s="43"/>
      <c r="I25" s="17"/>
    </row>
    <row r="26" spans="1:9" ht="24" customHeight="1" x14ac:dyDescent="0.35">
      <c r="A26" s="37" t="s">
        <v>363</v>
      </c>
      <c r="B26" s="52" t="s">
        <v>361</v>
      </c>
      <c r="C26" s="39" t="s">
        <v>364</v>
      </c>
      <c r="D26" s="38" t="s">
        <v>365</v>
      </c>
      <c r="E26" s="41" t="s">
        <v>52</v>
      </c>
      <c r="F26" s="42" t="s">
        <v>41</v>
      </c>
      <c r="G26" s="17"/>
      <c r="H26" s="43"/>
      <c r="I26" s="17"/>
    </row>
    <row r="27" spans="1:9" ht="24" customHeight="1" x14ac:dyDescent="0.35">
      <c r="A27" s="37" t="s">
        <v>366</v>
      </c>
      <c r="B27" s="52" t="s">
        <v>361</v>
      </c>
      <c r="C27" s="39" t="s">
        <v>367</v>
      </c>
      <c r="D27" s="38" t="s">
        <v>218</v>
      </c>
      <c r="E27" s="49" t="s">
        <v>54</v>
      </c>
      <c r="F27" s="42" t="s">
        <v>41</v>
      </c>
      <c r="G27" s="17"/>
      <c r="H27" s="43"/>
      <c r="I27" s="17"/>
    </row>
    <row r="28" spans="1:9" ht="24" customHeight="1" x14ac:dyDescent="0.35">
      <c r="A28" s="37" t="s">
        <v>368</v>
      </c>
      <c r="B28" s="52" t="s">
        <v>361</v>
      </c>
      <c r="C28" s="39" t="s">
        <v>369</v>
      </c>
      <c r="D28" s="38" t="s">
        <v>208</v>
      </c>
      <c r="E28" s="47" t="s">
        <v>56</v>
      </c>
      <c r="F28" s="42" t="s">
        <v>41</v>
      </c>
      <c r="G28" s="17"/>
      <c r="H28" s="43"/>
      <c r="I28" s="17"/>
    </row>
    <row r="29" spans="1:9" ht="24" customHeight="1" x14ac:dyDescent="0.35">
      <c r="A29" s="37" t="s">
        <v>370</v>
      </c>
      <c r="B29" s="52" t="s">
        <v>361</v>
      </c>
      <c r="C29" s="39" t="s">
        <v>371</v>
      </c>
      <c r="D29" s="38" t="s">
        <v>213</v>
      </c>
      <c r="E29" s="45" t="s">
        <v>58</v>
      </c>
      <c r="F29" s="42" t="s">
        <v>41</v>
      </c>
      <c r="G29" s="17"/>
      <c r="H29" s="43"/>
      <c r="I29" s="17"/>
    </row>
    <row r="30" spans="1:9" ht="24" customHeight="1" x14ac:dyDescent="0.35">
      <c r="A30" s="37" t="s">
        <v>372</v>
      </c>
      <c r="B30" s="52" t="s">
        <v>361</v>
      </c>
      <c r="C30" s="39" t="s">
        <v>373</v>
      </c>
      <c r="D30" s="38" t="s">
        <v>203</v>
      </c>
      <c r="E30" s="45" t="s">
        <v>58</v>
      </c>
      <c r="F30" s="42" t="s">
        <v>41</v>
      </c>
      <c r="G30" s="17"/>
      <c r="H30" s="43"/>
      <c r="I30" s="17"/>
    </row>
    <row r="31" spans="1:9" ht="24" customHeight="1" x14ac:dyDescent="0.35">
      <c r="A31" s="37" t="s">
        <v>374</v>
      </c>
      <c r="B31" s="52" t="s">
        <v>361</v>
      </c>
      <c r="C31" s="39" t="s">
        <v>375</v>
      </c>
      <c r="D31" s="38" t="s">
        <v>259</v>
      </c>
      <c r="E31" s="45" t="s">
        <v>58</v>
      </c>
      <c r="F31" s="42" t="s">
        <v>41</v>
      </c>
      <c r="G31" s="17"/>
      <c r="H31" s="43"/>
      <c r="I31" s="17"/>
    </row>
    <row r="32" spans="1:9" ht="24" customHeight="1" x14ac:dyDescent="0.35">
      <c r="A32" s="37" t="s">
        <v>376</v>
      </c>
      <c r="B32" s="52" t="s">
        <v>361</v>
      </c>
      <c r="C32" s="39" t="s">
        <v>377</v>
      </c>
      <c r="D32" s="38" t="s">
        <v>359</v>
      </c>
      <c r="E32" s="45" t="s">
        <v>58</v>
      </c>
      <c r="F32" s="42" t="s">
        <v>41</v>
      </c>
      <c r="G32" s="17"/>
      <c r="H32" s="43"/>
      <c r="I32" s="17"/>
    </row>
    <row r="33" spans="1:9" ht="24" customHeight="1" x14ac:dyDescent="0.35">
      <c r="A33" s="37" t="s">
        <v>378</v>
      </c>
      <c r="B33" s="52" t="s">
        <v>361</v>
      </c>
      <c r="C33" s="39" t="s">
        <v>379</v>
      </c>
      <c r="D33" s="38" t="s">
        <v>255</v>
      </c>
      <c r="E33" s="45" t="s">
        <v>58</v>
      </c>
      <c r="F33" s="42" t="s">
        <v>41</v>
      </c>
      <c r="G33" s="17"/>
      <c r="H33" s="43"/>
      <c r="I33" s="17"/>
    </row>
    <row r="34" spans="1:9" ht="24" customHeight="1" x14ac:dyDescent="0.35">
      <c r="A34" s="37" t="s">
        <v>380</v>
      </c>
      <c r="B34" s="52" t="s">
        <v>361</v>
      </c>
      <c r="C34" s="39" t="s">
        <v>381</v>
      </c>
      <c r="D34" s="38" t="s">
        <v>382</v>
      </c>
      <c r="E34" s="45" t="s">
        <v>58</v>
      </c>
      <c r="F34" s="42" t="s">
        <v>41</v>
      </c>
      <c r="G34" s="17"/>
      <c r="H34" s="43"/>
      <c r="I34" s="17"/>
    </row>
    <row r="35" spans="1:9" ht="24" customHeight="1" x14ac:dyDescent="0.35">
      <c r="A35" s="37" t="s">
        <v>383</v>
      </c>
      <c r="B35" s="52" t="s">
        <v>361</v>
      </c>
      <c r="C35" s="39" t="s">
        <v>384</v>
      </c>
      <c r="D35" s="38" t="s">
        <v>175</v>
      </c>
      <c r="E35" s="41" t="s">
        <v>52</v>
      </c>
      <c r="F35" s="42" t="s">
        <v>41</v>
      </c>
      <c r="G35" s="17"/>
      <c r="H35" s="43"/>
      <c r="I35" s="17"/>
    </row>
    <row r="36" spans="1:9" ht="24" customHeight="1" x14ac:dyDescent="0.35">
      <c r="A36" s="37" t="s">
        <v>385</v>
      </c>
      <c r="B36" s="52" t="s">
        <v>361</v>
      </c>
      <c r="C36" s="39" t="s">
        <v>386</v>
      </c>
      <c r="D36" s="38" t="s">
        <v>341</v>
      </c>
      <c r="E36" s="47" t="s">
        <v>56</v>
      </c>
      <c r="F36" s="42" t="s">
        <v>41</v>
      </c>
      <c r="G36" s="17"/>
      <c r="H36" s="43"/>
      <c r="I36" s="17"/>
    </row>
    <row r="37" spans="1:9" ht="24" customHeight="1" x14ac:dyDescent="0.35">
      <c r="A37" s="37" t="s">
        <v>387</v>
      </c>
      <c r="B37" s="52" t="s">
        <v>361</v>
      </c>
      <c r="C37" s="39" t="s">
        <v>388</v>
      </c>
      <c r="D37" s="38" t="s">
        <v>333</v>
      </c>
      <c r="E37" s="45" t="s">
        <v>58</v>
      </c>
      <c r="F37" s="42" t="s">
        <v>41</v>
      </c>
      <c r="G37" s="17"/>
      <c r="H37" s="43"/>
      <c r="I37" s="17"/>
    </row>
    <row r="38" spans="1:9" ht="24" customHeight="1" x14ac:dyDescent="0.35">
      <c r="A38" s="37" t="s">
        <v>389</v>
      </c>
      <c r="B38" s="52" t="s">
        <v>361</v>
      </c>
      <c r="C38" s="39" t="s">
        <v>390</v>
      </c>
      <c r="D38" s="38" t="s">
        <v>155</v>
      </c>
      <c r="E38" s="45" t="s">
        <v>58</v>
      </c>
      <c r="F38" s="42" t="s">
        <v>41</v>
      </c>
      <c r="G38" s="17"/>
      <c r="H38" s="43"/>
      <c r="I38" s="17"/>
    </row>
    <row r="39" spans="1:9" ht="24" customHeight="1" x14ac:dyDescent="0.35">
      <c r="A39" s="37" t="s">
        <v>391</v>
      </c>
      <c r="B39" s="42" t="s">
        <v>392</v>
      </c>
      <c r="C39" s="39" t="s">
        <v>393</v>
      </c>
      <c r="D39" s="38" t="s">
        <v>394</v>
      </c>
      <c r="E39" s="41" t="s">
        <v>52</v>
      </c>
      <c r="F39" s="42" t="s">
        <v>41</v>
      </c>
      <c r="G39" s="17"/>
      <c r="H39" s="43"/>
      <c r="I39" s="17"/>
    </row>
    <row r="40" spans="1:9" ht="24" customHeight="1" x14ac:dyDescent="0.35">
      <c r="A40" s="37" t="s">
        <v>395</v>
      </c>
      <c r="B40" s="42" t="s">
        <v>392</v>
      </c>
      <c r="C40" s="39" t="s">
        <v>396</v>
      </c>
      <c r="D40" s="38" t="s">
        <v>289</v>
      </c>
      <c r="E40" s="47" t="s">
        <v>56</v>
      </c>
      <c r="F40" s="42" t="s">
        <v>41</v>
      </c>
      <c r="G40" s="17"/>
      <c r="H40" s="43"/>
      <c r="I40" s="17"/>
    </row>
    <row r="41" spans="1:9" ht="24" customHeight="1" x14ac:dyDescent="0.35">
      <c r="A41" s="37" t="s">
        <v>397</v>
      </c>
      <c r="B41" s="53" t="s">
        <v>398</v>
      </c>
      <c r="C41" s="39" t="s">
        <v>399</v>
      </c>
      <c r="D41" s="38" t="s">
        <v>116</v>
      </c>
      <c r="E41" s="49" t="s">
        <v>54</v>
      </c>
      <c r="F41" s="42" t="s">
        <v>41</v>
      </c>
      <c r="G41" s="17"/>
      <c r="H41" s="43"/>
      <c r="I41" s="17"/>
    </row>
    <row r="42" spans="1:9" ht="24" customHeight="1" x14ac:dyDescent="0.35">
      <c r="A42" s="37" t="s">
        <v>400</v>
      </c>
      <c r="B42" s="53" t="s">
        <v>398</v>
      </c>
      <c r="C42" s="39" t="s">
        <v>401</v>
      </c>
      <c r="D42" s="38" t="s">
        <v>127</v>
      </c>
      <c r="E42" s="49" t="s">
        <v>54</v>
      </c>
      <c r="F42" s="42" t="s">
        <v>41</v>
      </c>
      <c r="G42" s="17"/>
      <c r="H42" s="43"/>
      <c r="I42" s="17"/>
    </row>
    <row r="43" spans="1:9" ht="24" customHeight="1" x14ac:dyDescent="0.35">
      <c r="A43" s="37" t="s">
        <v>402</v>
      </c>
      <c r="B43" s="53" t="s">
        <v>398</v>
      </c>
      <c r="C43" s="39" t="s">
        <v>403</v>
      </c>
      <c r="D43" s="38" t="s">
        <v>137</v>
      </c>
      <c r="E43" s="45" t="s">
        <v>58</v>
      </c>
      <c r="F43" s="42" t="s">
        <v>41</v>
      </c>
      <c r="G43" s="17"/>
      <c r="H43" s="43"/>
      <c r="I43" s="17"/>
    </row>
    <row r="44" spans="1:9" ht="24" customHeight="1" x14ac:dyDescent="0.35">
      <c r="A44" s="37" t="s">
        <v>404</v>
      </c>
      <c r="B44" s="53" t="s">
        <v>398</v>
      </c>
      <c r="C44" s="39" t="s">
        <v>405</v>
      </c>
      <c r="D44" s="38" t="s">
        <v>160</v>
      </c>
      <c r="E44" s="47" t="s">
        <v>56</v>
      </c>
      <c r="F44" s="42" t="s">
        <v>41</v>
      </c>
      <c r="G44" s="17"/>
      <c r="H44" s="43"/>
      <c r="I44" s="17"/>
    </row>
    <row r="45" spans="1:9" ht="24" customHeight="1" x14ac:dyDescent="0.35">
      <c r="A45" s="37" t="s">
        <v>406</v>
      </c>
      <c r="B45" s="53" t="s">
        <v>398</v>
      </c>
      <c r="C45" s="39" t="s">
        <v>407</v>
      </c>
      <c r="D45" s="38" t="s">
        <v>160</v>
      </c>
      <c r="E45" s="47" t="s">
        <v>56</v>
      </c>
      <c r="F45" s="42" t="s">
        <v>41</v>
      </c>
      <c r="G45" s="17"/>
      <c r="H45" s="43"/>
      <c r="I45" s="17"/>
    </row>
    <row r="46" spans="1:9" ht="24" customHeight="1" x14ac:dyDescent="0.35">
      <c r="A46" s="37" t="s">
        <v>408</v>
      </c>
      <c r="B46" s="53" t="s">
        <v>398</v>
      </c>
      <c r="C46" s="39" t="s">
        <v>409</v>
      </c>
      <c r="D46" s="38" t="s">
        <v>169</v>
      </c>
      <c r="E46" s="41" t="s">
        <v>52</v>
      </c>
      <c r="F46" s="42" t="s">
        <v>41</v>
      </c>
      <c r="G46" s="17"/>
      <c r="H46" s="43"/>
      <c r="I46" s="17"/>
    </row>
    <row r="47" spans="1:9" ht="24" customHeight="1" x14ac:dyDescent="0.35">
      <c r="A47" s="37" t="s">
        <v>410</v>
      </c>
      <c r="B47" s="53" t="s">
        <v>398</v>
      </c>
      <c r="C47" s="39" t="s">
        <v>411</v>
      </c>
      <c r="D47" s="38" t="s">
        <v>175</v>
      </c>
      <c r="E47" s="41" t="s">
        <v>52</v>
      </c>
      <c r="F47" s="42" t="s">
        <v>41</v>
      </c>
      <c r="G47" s="17"/>
      <c r="H47" s="43"/>
      <c r="I47" s="17"/>
    </row>
    <row r="48" spans="1:9" ht="24" customHeight="1" x14ac:dyDescent="0.35">
      <c r="A48" s="37" t="s">
        <v>412</v>
      </c>
      <c r="B48" s="53" t="s">
        <v>398</v>
      </c>
      <c r="C48" s="39" t="s">
        <v>413</v>
      </c>
      <c r="D48" s="38" t="s">
        <v>180</v>
      </c>
      <c r="E48" s="47" t="s">
        <v>56</v>
      </c>
      <c r="F48" s="42" t="s">
        <v>41</v>
      </c>
      <c r="G48" s="17"/>
      <c r="H48" s="43"/>
      <c r="I48" s="17"/>
    </row>
    <row r="49" spans="1:9" ht="24" customHeight="1" x14ac:dyDescent="0.35">
      <c r="A49" s="37" t="s">
        <v>414</v>
      </c>
      <c r="B49" s="53" t="s">
        <v>398</v>
      </c>
      <c r="C49" s="39" t="s">
        <v>415</v>
      </c>
      <c r="D49" s="38" t="s">
        <v>208</v>
      </c>
      <c r="E49" s="47" t="s">
        <v>56</v>
      </c>
      <c r="F49" s="42" t="s">
        <v>41</v>
      </c>
      <c r="G49" s="17"/>
      <c r="H49" s="43"/>
      <c r="I49" s="17"/>
    </row>
    <row r="50" spans="1:9" ht="24" customHeight="1" x14ac:dyDescent="0.35">
      <c r="A50" s="37" t="s">
        <v>416</v>
      </c>
      <c r="B50" s="53" t="s">
        <v>398</v>
      </c>
      <c r="C50" s="39" t="s">
        <v>417</v>
      </c>
      <c r="D50" s="38" t="s">
        <v>330</v>
      </c>
      <c r="E50" s="47" t="s">
        <v>56</v>
      </c>
      <c r="F50" s="42" t="s">
        <v>41</v>
      </c>
      <c r="G50" s="17"/>
      <c r="H50" s="43"/>
      <c r="I50" s="17"/>
    </row>
    <row r="51" spans="1:9" ht="24" customHeight="1" x14ac:dyDescent="0.35">
      <c r="A51" s="37" t="s">
        <v>418</v>
      </c>
      <c r="B51" s="53" t="s">
        <v>398</v>
      </c>
      <c r="C51" s="39" t="s">
        <v>419</v>
      </c>
      <c r="D51" s="38" t="s">
        <v>336</v>
      </c>
      <c r="E51" s="45" t="s">
        <v>58</v>
      </c>
      <c r="F51" s="42" t="s">
        <v>41</v>
      </c>
      <c r="G51" s="17"/>
      <c r="H51" s="43"/>
      <c r="I51" s="17"/>
    </row>
    <row r="52" spans="1:9" ht="24" customHeight="1" x14ac:dyDescent="0.35">
      <c r="A52" s="37" t="s">
        <v>420</v>
      </c>
      <c r="B52" s="53" t="s">
        <v>398</v>
      </c>
      <c r="C52" s="39" t="s">
        <v>421</v>
      </c>
      <c r="D52" s="38" t="s">
        <v>382</v>
      </c>
      <c r="E52" s="45" t="s">
        <v>58</v>
      </c>
      <c r="F52" s="42" t="s">
        <v>41</v>
      </c>
      <c r="G52" s="17"/>
      <c r="H52" s="43"/>
      <c r="I52" s="17"/>
    </row>
  </sheetData>
  <autoFilter ref="A4:I52" xr:uid="{00000000-0009-0000-0000-000004000000}"/>
  <mergeCells count="2">
    <mergeCell ref="A1:I1"/>
    <mergeCell ref="A2:I2"/>
  </mergeCells>
  <conditionalFormatting sqref="B5:B52">
    <cfRule type="expression" dxfId="20" priority="2">
      <formula>$B5="Policy"</formula>
    </cfRule>
    <cfRule type="expression" dxfId="19" priority="3">
      <formula>$B5="Procedure (SOP)"</formula>
    </cfRule>
    <cfRule type="expression" dxfId="18" priority="4">
      <formula>$B5="Work Instruction"</formula>
    </cfRule>
    <cfRule type="expression" dxfId="17" priority="5">
      <formula>$B5="Form / Template"</formula>
    </cfRule>
    <cfRule type="expression" dxfId="16" priority="6">
      <formula>$B5="Record / Log"</formula>
    </cfRule>
    <cfRule type="expression" dxfId="15" priority="7">
      <formula>$B5="Checklist"</formula>
    </cfRule>
    <cfRule type="expression" dxfId="14" priority="8">
      <formula>$B5="Register / Matrix"</formula>
    </cfRule>
  </conditionalFormatting>
  <conditionalFormatting sqref="E5:E52">
    <cfRule type="expression" dxfId="13" priority="9">
      <formula>$E5="Critical"</formula>
    </cfRule>
    <cfRule type="expression" dxfId="12" priority="10">
      <formula>$E5="High"</formula>
    </cfRule>
    <cfRule type="expression" dxfId="11" priority="11">
      <formula>$E5="Medium"</formula>
    </cfRule>
    <cfRule type="expression" dxfId="10" priority="12">
      <formula>$E5="Low"</formula>
    </cfRule>
  </conditionalFormatting>
  <conditionalFormatting sqref="F5:F52">
    <cfRule type="expression" dxfId="9" priority="13">
      <formula>$F5="Not Started"</formula>
    </cfRule>
    <cfRule type="expression" dxfId="8" priority="14">
      <formula>$F5="In Progress"</formula>
    </cfRule>
    <cfRule type="expression" dxfId="7" priority="15">
      <formula>$F5="Implemented - Pending Evidence"</formula>
    </cfRule>
    <cfRule type="expression" dxfId="6" priority="16">
      <formula>$F5="Completed &amp; Verified"</formula>
    </cfRule>
    <cfRule type="expression" dxfId="5" priority="17">
      <formula>$F5="Not Applicable"</formula>
    </cfRule>
  </conditionalFormatting>
  <dataValidations count="3">
    <dataValidation type="list" sqref="B5:B52" xr:uid="{00000000-0002-0000-0400-000000000000}">
      <formula1>"Policy,Procedure (SOP),Work Instruction,Form / Template,Record / Log,Checklist,Register / Matrix"</formula1>
      <formula2>0</formula2>
    </dataValidation>
    <dataValidation type="list" sqref="E5:E52" xr:uid="{00000000-0002-0000-0400-000001000000}">
      <formula1>"Critical,High,Medium,Low"</formula1>
      <formula2>0</formula2>
    </dataValidation>
    <dataValidation type="list" sqref="F5:F52" xr:uid="{00000000-0002-0000-0400-000002000000}">
      <formula1>"Not Started,In Progress,Implemented - Pending Evidence,Completed &amp; Verified,Not Applicable"</formula1>
      <formula2>0</formula2>
    </dataValidation>
  </dataValidations>
  <pageMargins left="0.3" right="0.3" top="0.4" bottom="0.4" header="0.511811023622047" footer="0.511811023622047"/>
  <pageSetup paperSize="9"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5"/>
  <sheetViews>
    <sheetView showGridLines="0" zoomScaleNormal="100" workbookViewId="0">
      <pane ySplit="4" topLeftCell="A5" activePane="bottomLeft" state="frozen"/>
      <selection pane="bottomLeft" sqref="A1:F1"/>
    </sheetView>
  </sheetViews>
  <sheetFormatPr defaultColWidth="8.6328125" defaultRowHeight="14.5" x14ac:dyDescent="0.35"/>
  <cols>
    <col min="1" max="1" width="12" customWidth="1"/>
    <col min="2" max="2" width="30" customWidth="1"/>
    <col min="3" max="3" width="16" customWidth="1"/>
    <col min="4" max="4" width="60" customWidth="1"/>
    <col min="5" max="5" width="22" customWidth="1"/>
    <col min="6" max="6" width="10" customWidth="1"/>
  </cols>
  <sheetData>
    <row r="1" spans="1:6" ht="45.75" customHeight="1" x14ac:dyDescent="0.35">
      <c r="A1" s="5" t="s">
        <v>23</v>
      </c>
      <c r="B1" s="5"/>
      <c r="C1" s="5"/>
      <c r="D1" s="5"/>
      <c r="E1" s="5"/>
      <c r="F1" s="5"/>
    </row>
    <row r="2" spans="1:6" ht="19.5" customHeight="1" x14ac:dyDescent="0.35">
      <c r="A2" s="4" t="s">
        <v>422</v>
      </c>
      <c r="B2" s="4"/>
      <c r="C2" s="4"/>
      <c r="D2" s="4"/>
      <c r="E2" s="4"/>
      <c r="F2" s="4"/>
    </row>
    <row r="4" spans="1:6" ht="30" customHeight="1" x14ac:dyDescent="0.35">
      <c r="A4" s="36" t="s">
        <v>423</v>
      </c>
      <c r="B4" s="36" t="s">
        <v>424</v>
      </c>
      <c r="C4" s="36" t="s">
        <v>425</v>
      </c>
      <c r="D4" s="36" t="s">
        <v>426</v>
      </c>
      <c r="E4" s="36" t="s">
        <v>303</v>
      </c>
      <c r="F4" s="36" t="s">
        <v>84</v>
      </c>
    </row>
    <row r="5" spans="1:6" ht="39.75" customHeight="1" x14ac:dyDescent="0.35">
      <c r="A5" s="37" t="s">
        <v>427</v>
      </c>
      <c r="B5" s="39" t="s">
        <v>428</v>
      </c>
      <c r="C5" s="54" t="s">
        <v>429</v>
      </c>
      <c r="D5" s="17" t="s">
        <v>430</v>
      </c>
      <c r="E5" s="55" t="s">
        <v>431</v>
      </c>
      <c r="F5" s="55" t="s">
        <v>432</v>
      </c>
    </row>
    <row r="6" spans="1:6" ht="39.75" customHeight="1" x14ac:dyDescent="0.35">
      <c r="A6" s="37" t="s">
        <v>427</v>
      </c>
      <c r="B6" s="39" t="s">
        <v>428</v>
      </c>
      <c r="C6" s="54" t="s">
        <v>433</v>
      </c>
      <c r="D6" s="17" t="s">
        <v>434</v>
      </c>
      <c r="E6" s="55" t="s">
        <v>431</v>
      </c>
      <c r="F6" s="55" t="s">
        <v>432</v>
      </c>
    </row>
    <row r="7" spans="1:6" ht="39.75" customHeight="1" x14ac:dyDescent="0.35">
      <c r="A7" s="37" t="s">
        <v>427</v>
      </c>
      <c r="B7" s="39" t="s">
        <v>428</v>
      </c>
      <c r="C7" s="54" t="s">
        <v>435</v>
      </c>
      <c r="D7" s="17" t="s">
        <v>436</v>
      </c>
      <c r="E7" s="55" t="s">
        <v>431</v>
      </c>
      <c r="F7" s="55" t="s">
        <v>432</v>
      </c>
    </row>
    <row r="8" spans="1:6" ht="39.75" customHeight="1" x14ac:dyDescent="0.35">
      <c r="A8" s="37" t="s">
        <v>437</v>
      </c>
      <c r="B8" s="39" t="s">
        <v>438</v>
      </c>
      <c r="C8" s="54" t="s">
        <v>439</v>
      </c>
      <c r="D8" s="17" t="s">
        <v>440</v>
      </c>
      <c r="E8" s="42" t="s">
        <v>41</v>
      </c>
      <c r="F8" s="41" t="s">
        <v>52</v>
      </c>
    </row>
    <row r="9" spans="1:6" ht="39.75" customHeight="1" x14ac:dyDescent="0.35">
      <c r="A9" s="37" t="s">
        <v>441</v>
      </c>
      <c r="B9" s="39" t="s">
        <v>442</v>
      </c>
      <c r="C9" s="54" t="s">
        <v>439</v>
      </c>
      <c r="D9" s="17" t="s">
        <v>443</v>
      </c>
      <c r="E9" s="42" t="s">
        <v>41</v>
      </c>
      <c r="F9" s="41" t="s">
        <v>52</v>
      </c>
    </row>
    <row r="10" spans="1:6" ht="39.75" customHeight="1" x14ac:dyDescent="0.35">
      <c r="A10" s="37" t="s">
        <v>444</v>
      </c>
      <c r="B10" s="39" t="s">
        <v>445</v>
      </c>
      <c r="C10" s="54" t="s">
        <v>439</v>
      </c>
      <c r="D10" s="17" t="s">
        <v>446</v>
      </c>
      <c r="E10" s="42" t="s">
        <v>41</v>
      </c>
      <c r="F10" s="41" t="s">
        <v>52</v>
      </c>
    </row>
    <row r="11" spans="1:6" ht="39.75" customHeight="1" x14ac:dyDescent="0.35">
      <c r="A11" s="37" t="s">
        <v>447</v>
      </c>
      <c r="B11" s="39" t="s">
        <v>448</v>
      </c>
      <c r="C11" s="54" t="s">
        <v>439</v>
      </c>
      <c r="D11" s="17" t="s">
        <v>449</v>
      </c>
      <c r="E11" s="42" t="s">
        <v>41</v>
      </c>
      <c r="F11" s="49" t="s">
        <v>54</v>
      </c>
    </row>
    <row r="12" spans="1:6" ht="39.75" customHeight="1" x14ac:dyDescent="0.35">
      <c r="A12" s="37" t="s">
        <v>450</v>
      </c>
      <c r="B12" s="39" t="s">
        <v>451</v>
      </c>
      <c r="C12" s="54" t="s">
        <v>439</v>
      </c>
      <c r="D12" s="17" t="s">
        <v>452</v>
      </c>
      <c r="E12" s="42" t="s">
        <v>41</v>
      </c>
      <c r="F12" s="49" t="s">
        <v>54</v>
      </c>
    </row>
    <row r="13" spans="1:6" ht="39.75" customHeight="1" x14ac:dyDescent="0.35">
      <c r="A13" s="37" t="s">
        <v>453</v>
      </c>
      <c r="B13" s="39" t="s">
        <v>454</v>
      </c>
      <c r="C13" s="54" t="s">
        <v>439</v>
      </c>
      <c r="D13" s="17" t="s">
        <v>455</v>
      </c>
      <c r="E13" s="42" t="s">
        <v>41</v>
      </c>
      <c r="F13" s="49" t="s">
        <v>54</v>
      </c>
    </row>
    <row r="14" spans="1:6" ht="39.75" customHeight="1" x14ac:dyDescent="0.35">
      <c r="A14" s="37" t="s">
        <v>456</v>
      </c>
      <c r="B14" s="39" t="s">
        <v>457</v>
      </c>
      <c r="C14" s="54" t="s">
        <v>439</v>
      </c>
      <c r="D14" s="17" t="s">
        <v>458</v>
      </c>
      <c r="E14" s="42" t="s">
        <v>41</v>
      </c>
      <c r="F14" s="41" t="s">
        <v>52</v>
      </c>
    </row>
    <row r="15" spans="1:6" ht="39.75" customHeight="1" x14ac:dyDescent="0.35">
      <c r="A15" s="37" t="s">
        <v>459</v>
      </c>
      <c r="B15" s="39" t="s">
        <v>460</v>
      </c>
      <c r="C15" s="54" t="s">
        <v>439</v>
      </c>
      <c r="D15" s="17" t="s">
        <v>461</v>
      </c>
      <c r="E15" s="42" t="s">
        <v>41</v>
      </c>
      <c r="F15" s="41" t="s">
        <v>52</v>
      </c>
    </row>
  </sheetData>
  <autoFilter ref="A4:F15" xr:uid="{00000000-0009-0000-0000-000005000000}"/>
  <mergeCells count="2">
    <mergeCell ref="A1:F1"/>
    <mergeCell ref="A2:F2"/>
  </mergeCells>
  <pageMargins left="0.3" right="0.3" top="0.4" bottom="0.4" header="0.511811023622047" footer="0.511811023622047"/>
  <pageSetup paperSize="9"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6"/>
  <sheetViews>
    <sheetView showGridLines="0" zoomScaleNormal="100" workbookViewId="0">
      <pane ySplit="4" topLeftCell="A5" activePane="bottomLeft" state="frozen"/>
      <selection pane="bottomLeft" sqref="A1:H1"/>
    </sheetView>
  </sheetViews>
  <sheetFormatPr defaultColWidth="8.6328125" defaultRowHeight="14.5" x14ac:dyDescent="0.35"/>
  <cols>
    <col min="1" max="1" width="11" customWidth="1"/>
    <col min="2" max="2" width="22" customWidth="1"/>
    <col min="3" max="3" width="16" customWidth="1"/>
    <col min="4" max="4" width="50" customWidth="1"/>
    <col min="5" max="5" width="16" customWidth="1"/>
    <col min="6" max="6" width="34" customWidth="1"/>
    <col min="7" max="7" width="14" customWidth="1"/>
    <col min="8" max="8" width="12" customWidth="1"/>
  </cols>
  <sheetData>
    <row r="1" spans="1:8" ht="45.75" customHeight="1" x14ac:dyDescent="0.35">
      <c r="A1" s="5" t="s">
        <v>462</v>
      </c>
      <c r="B1" s="5"/>
      <c r="C1" s="5"/>
      <c r="D1" s="5"/>
      <c r="E1" s="5"/>
      <c r="F1" s="5"/>
      <c r="G1" s="5"/>
      <c r="H1" s="5"/>
    </row>
    <row r="2" spans="1:8" ht="19.5" customHeight="1" x14ac:dyDescent="0.35">
      <c r="A2" s="4" t="s">
        <v>463</v>
      </c>
      <c r="B2" s="4"/>
      <c r="C2" s="4"/>
      <c r="D2" s="4"/>
      <c r="E2" s="4"/>
      <c r="F2" s="4"/>
      <c r="G2" s="4"/>
      <c r="H2" s="4"/>
    </row>
    <row r="4" spans="1:8" ht="30" customHeight="1" x14ac:dyDescent="0.35">
      <c r="A4" s="36" t="s">
        <v>464</v>
      </c>
      <c r="B4" s="36" t="s">
        <v>79</v>
      </c>
      <c r="C4" s="36" t="s">
        <v>465</v>
      </c>
      <c r="D4" s="36" t="s">
        <v>466</v>
      </c>
      <c r="E4" s="36" t="s">
        <v>467</v>
      </c>
      <c r="F4" s="36" t="s">
        <v>468</v>
      </c>
      <c r="G4" s="36" t="s">
        <v>469</v>
      </c>
      <c r="H4" s="36" t="s">
        <v>470</v>
      </c>
    </row>
    <row r="5" spans="1:8" ht="55.5" customHeight="1" x14ac:dyDescent="0.35">
      <c r="A5" s="37" t="s">
        <v>89</v>
      </c>
      <c r="B5" s="39" t="s">
        <v>90</v>
      </c>
      <c r="C5" s="40" t="s">
        <v>32</v>
      </c>
      <c r="D5" s="17" t="s">
        <v>471</v>
      </c>
      <c r="E5" s="42" t="s">
        <v>472</v>
      </c>
      <c r="F5" s="17"/>
      <c r="G5" s="17"/>
      <c r="H5" s="43"/>
    </row>
    <row r="6" spans="1:8" ht="55.5" customHeight="1" x14ac:dyDescent="0.35">
      <c r="A6" s="37" t="s">
        <v>103</v>
      </c>
      <c r="B6" s="39" t="s">
        <v>105</v>
      </c>
      <c r="C6" s="40" t="s">
        <v>32</v>
      </c>
      <c r="D6" s="17" t="s">
        <v>473</v>
      </c>
      <c r="E6" s="42" t="s">
        <v>472</v>
      </c>
      <c r="F6" s="17"/>
      <c r="G6" s="17"/>
      <c r="H6" s="43"/>
    </row>
    <row r="7" spans="1:8" ht="55.5" customHeight="1" x14ac:dyDescent="0.35">
      <c r="A7" s="37" t="s">
        <v>116</v>
      </c>
      <c r="B7" s="39" t="s">
        <v>118</v>
      </c>
      <c r="C7" s="48" t="s">
        <v>30</v>
      </c>
      <c r="D7" s="17" t="s">
        <v>474</v>
      </c>
      <c r="E7" s="42" t="s">
        <v>472</v>
      </c>
      <c r="F7" s="17"/>
      <c r="G7" s="17"/>
      <c r="H7" s="43"/>
    </row>
    <row r="8" spans="1:8" ht="55.5" customHeight="1" x14ac:dyDescent="0.35">
      <c r="A8" s="37" t="s">
        <v>122</v>
      </c>
      <c r="B8" s="39" t="s">
        <v>123</v>
      </c>
      <c r="C8" s="40" t="s">
        <v>32</v>
      </c>
      <c r="D8" s="17" t="s">
        <v>475</v>
      </c>
      <c r="E8" s="42" t="s">
        <v>472</v>
      </c>
      <c r="F8" s="17"/>
      <c r="G8" s="17"/>
      <c r="H8" s="43"/>
    </row>
    <row r="9" spans="1:8" ht="55.5" customHeight="1" x14ac:dyDescent="0.35">
      <c r="A9" s="37" t="s">
        <v>127</v>
      </c>
      <c r="B9" s="39" t="s">
        <v>128</v>
      </c>
      <c r="C9" s="40" t="s">
        <v>32</v>
      </c>
      <c r="D9" s="17" t="s">
        <v>476</v>
      </c>
      <c r="E9" s="42" t="s">
        <v>472</v>
      </c>
      <c r="F9" s="17"/>
      <c r="G9" s="17"/>
      <c r="H9" s="43"/>
    </row>
    <row r="10" spans="1:8" ht="55.5" customHeight="1" x14ac:dyDescent="0.35">
      <c r="A10" s="37" t="s">
        <v>142</v>
      </c>
      <c r="B10" s="39" t="s">
        <v>143</v>
      </c>
      <c r="C10" s="40" t="s">
        <v>32</v>
      </c>
      <c r="D10" s="17" t="s">
        <v>477</v>
      </c>
      <c r="E10" s="42" t="s">
        <v>472</v>
      </c>
      <c r="F10" s="17"/>
      <c r="G10" s="17"/>
      <c r="H10" s="43"/>
    </row>
    <row r="11" spans="1:8" ht="55.5" customHeight="1" x14ac:dyDescent="0.35">
      <c r="A11" s="37" t="s">
        <v>169</v>
      </c>
      <c r="B11" s="39" t="s">
        <v>171</v>
      </c>
      <c r="C11" s="40" t="s">
        <v>32</v>
      </c>
      <c r="D11" s="17" t="s">
        <v>478</v>
      </c>
      <c r="E11" s="42" t="s">
        <v>472</v>
      </c>
      <c r="F11" s="17"/>
      <c r="G11" s="17"/>
      <c r="H11" s="43"/>
    </row>
    <row r="12" spans="1:8" ht="55.5" customHeight="1" x14ac:dyDescent="0.35">
      <c r="A12" s="37" t="s">
        <v>175</v>
      </c>
      <c r="B12" s="39" t="s">
        <v>176</v>
      </c>
      <c r="C12" s="48" t="s">
        <v>30</v>
      </c>
      <c r="D12" s="17" t="s">
        <v>479</v>
      </c>
      <c r="E12" s="42" t="s">
        <v>472</v>
      </c>
      <c r="F12" s="17"/>
      <c r="G12" s="17"/>
      <c r="H12" s="43"/>
    </row>
    <row r="13" spans="1:8" ht="55.5" customHeight="1" x14ac:dyDescent="0.35">
      <c r="A13" s="37" t="s">
        <v>185</v>
      </c>
      <c r="B13" s="39" t="s">
        <v>186</v>
      </c>
      <c r="C13" s="40" t="s">
        <v>32</v>
      </c>
      <c r="D13" s="17" t="s">
        <v>480</v>
      </c>
      <c r="E13" s="42" t="s">
        <v>472</v>
      </c>
      <c r="F13" s="17"/>
      <c r="G13" s="17"/>
      <c r="H13" s="43"/>
    </row>
    <row r="14" spans="1:8" ht="55.5" customHeight="1" x14ac:dyDescent="0.35">
      <c r="A14" s="37" t="s">
        <v>218</v>
      </c>
      <c r="B14" s="39" t="s">
        <v>219</v>
      </c>
      <c r="C14" s="40" t="s">
        <v>32</v>
      </c>
      <c r="D14" s="17" t="s">
        <v>481</v>
      </c>
      <c r="E14" s="42" t="s">
        <v>472</v>
      </c>
      <c r="F14" s="17"/>
      <c r="G14" s="17"/>
      <c r="H14" s="43"/>
    </row>
    <row r="15" spans="1:8" ht="55.5" customHeight="1" x14ac:dyDescent="0.35">
      <c r="A15" s="37" t="s">
        <v>234</v>
      </c>
      <c r="B15" s="39" t="s">
        <v>235</v>
      </c>
      <c r="C15" s="40" t="s">
        <v>32</v>
      </c>
      <c r="D15" s="17" t="s">
        <v>482</v>
      </c>
      <c r="E15" s="42" t="s">
        <v>472</v>
      </c>
      <c r="F15" s="17"/>
      <c r="G15" s="17"/>
      <c r="H15" s="43"/>
    </row>
    <row r="16" spans="1:8" ht="55.5" customHeight="1" x14ac:dyDescent="0.35">
      <c r="A16" s="37" t="s">
        <v>289</v>
      </c>
      <c r="B16" s="39" t="s">
        <v>290</v>
      </c>
      <c r="C16" s="40" t="s">
        <v>32</v>
      </c>
      <c r="D16" s="17" t="s">
        <v>483</v>
      </c>
      <c r="E16" s="42" t="s">
        <v>472</v>
      </c>
      <c r="F16" s="17"/>
      <c r="G16" s="17"/>
      <c r="H16" s="43"/>
    </row>
  </sheetData>
  <autoFilter ref="A4:H16" xr:uid="{00000000-0009-0000-0000-000006000000}"/>
  <mergeCells count="2">
    <mergeCell ref="A1:H1"/>
    <mergeCell ref="A2:H2"/>
  </mergeCells>
  <conditionalFormatting sqref="E5:E16">
    <cfRule type="expression" dxfId="4" priority="2">
      <formula>$E5="Conforms"</formula>
    </cfRule>
    <cfRule type="expression" dxfId="3" priority="3">
      <formula>$E5="Minor Nonconformity"</formula>
    </cfRule>
    <cfRule type="expression" dxfId="2" priority="4">
      <formula>$E5="Major Nonconformity"</formula>
    </cfRule>
    <cfRule type="expression" dxfId="1" priority="5">
      <formula>$E5="Observation"</formula>
    </cfRule>
    <cfRule type="expression" dxfId="0" priority="6">
      <formula>$E5="Not Yet Audited"</formula>
    </cfRule>
  </conditionalFormatting>
  <dataValidations count="1">
    <dataValidation type="list" sqref="E5:E16" xr:uid="{00000000-0002-0000-0600-000000000000}">
      <formula1>"Conforms,Minor Nonconformity,Major Nonconformity,Observation,Not Yet Audited"</formula1>
      <formula2>0</formula2>
    </dataValidation>
  </dataValidations>
  <pageMargins left="0.3" right="0.3" top="0.4" bottom="0.4" header="0.511811023622047" footer="0.511811023622047"/>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22"/>
  <sheetViews>
    <sheetView showGridLines="0" zoomScaleNormal="100" workbookViewId="0">
      <selection sqref="A1:D1"/>
    </sheetView>
  </sheetViews>
  <sheetFormatPr defaultColWidth="8.6328125" defaultRowHeight="14.5" x14ac:dyDescent="0.35"/>
  <cols>
    <col min="1" max="1" width="3" customWidth="1"/>
    <col min="2" max="2" width="26" customWidth="1"/>
    <col min="3" max="3" width="70" customWidth="1"/>
    <col min="4" max="4" width="3" customWidth="1"/>
  </cols>
  <sheetData>
    <row r="1" spans="1:4" ht="45.75" customHeight="1" x14ac:dyDescent="0.35">
      <c r="A1" s="5" t="s">
        <v>27</v>
      </c>
      <c r="B1" s="5"/>
      <c r="C1" s="5"/>
      <c r="D1" s="5"/>
    </row>
    <row r="2" spans="1:4" ht="19.5" customHeight="1" x14ac:dyDescent="0.35">
      <c r="A2" s="4" t="s">
        <v>484</v>
      </c>
      <c r="B2" s="4"/>
      <c r="C2" s="4"/>
      <c r="D2" s="4"/>
    </row>
    <row r="4" spans="1:4" ht="21.75" customHeight="1" x14ac:dyDescent="0.35">
      <c r="B4" s="3" t="s">
        <v>485</v>
      </c>
      <c r="C4" s="3"/>
      <c r="D4" s="3"/>
    </row>
    <row r="5" spans="1:4" ht="33.75" customHeight="1" x14ac:dyDescent="0.35">
      <c r="B5" s="56" t="s">
        <v>486</v>
      </c>
      <c r="C5" s="17" t="s">
        <v>487</v>
      </c>
    </row>
    <row r="6" spans="1:4" ht="33.75" customHeight="1" x14ac:dyDescent="0.35">
      <c r="B6" s="56" t="s">
        <v>488</v>
      </c>
      <c r="C6" s="17" t="s">
        <v>489</v>
      </c>
    </row>
    <row r="7" spans="1:4" ht="33.75" customHeight="1" x14ac:dyDescent="0.35">
      <c r="B7" s="56" t="s">
        <v>490</v>
      </c>
      <c r="C7" s="17" t="s">
        <v>491</v>
      </c>
    </row>
    <row r="9" spans="1:4" ht="21.75" customHeight="1" x14ac:dyDescent="0.35">
      <c r="B9" s="3" t="s">
        <v>492</v>
      </c>
      <c r="C9" s="3"/>
      <c r="D9" s="3"/>
    </row>
    <row r="10" spans="1:4" ht="33.75" customHeight="1" x14ac:dyDescent="0.35">
      <c r="B10" s="16" t="s">
        <v>493</v>
      </c>
      <c r="C10" s="17" t="s">
        <v>494</v>
      </c>
    </row>
    <row r="11" spans="1:4" ht="33.75" customHeight="1" x14ac:dyDescent="0.35">
      <c r="B11" s="16" t="s">
        <v>495</v>
      </c>
      <c r="C11" s="17" t="s">
        <v>496</v>
      </c>
    </row>
    <row r="12" spans="1:4" ht="33.75" customHeight="1" x14ac:dyDescent="0.35">
      <c r="B12" s="16" t="s">
        <v>497</v>
      </c>
      <c r="C12" s="17" t="s">
        <v>498</v>
      </c>
    </row>
    <row r="13" spans="1:4" ht="33.75" customHeight="1" x14ac:dyDescent="0.35">
      <c r="B13" s="16" t="s">
        <v>499</v>
      </c>
      <c r="C13" s="17" t="s">
        <v>500</v>
      </c>
    </row>
    <row r="14" spans="1:4" ht="33.75" customHeight="1" x14ac:dyDescent="0.35">
      <c r="B14" s="16" t="s">
        <v>501</v>
      </c>
      <c r="C14" s="17" t="s">
        <v>502</v>
      </c>
    </row>
    <row r="15" spans="1:4" ht="33.75" customHeight="1" x14ac:dyDescent="0.35">
      <c r="B15" s="16" t="s">
        <v>503</v>
      </c>
      <c r="C15" s="17" t="s">
        <v>504</v>
      </c>
    </row>
    <row r="16" spans="1:4" ht="33.75" customHeight="1" x14ac:dyDescent="0.35">
      <c r="B16" s="16" t="s">
        <v>505</v>
      </c>
      <c r="C16" s="17" t="s">
        <v>506</v>
      </c>
    </row>
    <row r="17" spans="2:3" ht="33.75" customHeight="1" x14ac:dyDescent="0.35">
      <c r="B17" s="16" t="s">
        <v>507</v>
      </c>
      <c r="C17" s="17" t="s">
        <v>508</v>
      </c>
    </row>
    <row r="18" spans="2:3" ht="33.75" customHeight="1" x14ac:dyDescent="0.35">
      <c r="B18" s="16" t="s">
        <v>509</v>
      </c>
      <c r="C18" s="17" t="s">
        <v>510</v>
      </c>
    </row>
    <row r="20" spans="2:3" ht="15" customHeight="1" x14ac:dyDescent="0.35">
      <c r="B20" s="1" t="s">
        <v>511</v>
      </c>
      <c r="C20" s="1"/>
    </row>
    <row r="21" spans="2:3" ht="15" customHeight="1" x14ac:dyDescent="0.35">
      <c r="B21" s="1"/>
      <c r="C21" s="1"/>
    </row>
    <row r="22" spans="2:3" ht="15" customHeight="1" x14ac:dyDescent="0.35">
      <c r="B22" s="1"/>
      <c r="C22" s="1"/>
    </row>
  </sheetData>
  <mergeCells count="5">
    <mergeCell ref="A1:D1"/>
    <mergeCell ref="A2:D2"/>
    <mergeCell ref="B4:D4"/>
    <mergeCell ref="B9:D9"/>
    <mergeCell ref="B20:C22"/>
  </mergeCells>
  <pageMargins left="0.3" right="0.3" top="0.4" bottom="0.4"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Cover</vt:lpstr>
      <vt:lpstr>Instructions &amp; Legend</vt:lpstr>
      <vt:lpstr>Dashboard</vt:lpstr>
      <vt:lpstr>Clause Comparison Matrix</vt:lpstr>
      <vt:lpstr>Documentation Master List</vt:lpstr>
      <vt:lpstr>Transition Action Plan</vt:lpstr>
      <vt:lpstr>Internal Audit Checklist</vt:lpstr>
      <vt:lpstr>Key Dates &amp; Glossary</vt:lpstr>
      <vt:lpstr>'Instructions &amp; Legend'!Print_Area</vt:lpstr>
      <vt:lpstr>'Clause Comparison Matrix'!Print_Titles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Yass4479 Baset</cp:lastModifiedBy>
  <cp:revision>2</cp:revision>
  <dcterms:created xsi:type="dcterms:W3CDTF">2026-09-28T16:58:26Z</dcterms:created>
  <dcterms:modified xsi:type="dcterms:W3CDTF">2026-09-29T08:06:23Z</dcterms:modified>
  <dc:language>en-US</dc:language>
</cp:coreProperties>
</file>